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1596" windowWidth="9564" windowHeight="5304" tabRatio="899" activeTab="0"/>
  </bookViews>
  <sheets>
    <sheet name="data" sheetId="1" r:id="rId1"/>
    <sheet name="Cum_Ongoing_chartdata" sheetId="2" r:id="rId2"/>
    <sheet name="Cum_Ongoing_2015_color" sheetId="3" r:id="rId3"/>
    <sheet name="Cum_Ongoing_2015_bw" sheetId="4" r:id="rId4"/>
  </sheets>
  <definedNames>
    <definedName name="_xlnm.Print_Area" localSheetId="0">'data'!$A$12:$N$94</definedName>
  </definedNames>
  <calcPr fullCalcOnLoad="1"/>
</workbook>
</file>

<file path=xl/sharedStrings.xml><?xml version="1.0" encoding="utf-8"?>
<sst xmlns="http://schemas.openxmlformats.org/spreadsheetml/2006/main" count="148" uniqueCount="46">
  <si>
    <t>Year</t>
  </si>
  <si>
    <t>CPI</t>
  </si>
  <si>
    <r>
      <rPr>
        <b/>
        <sz val="9"/>
        <color indexed="10"/>
        <rFont val="GT Eesti Display"/>
        <family val="3"/>
      </rPr>
      <t>NOTES:</t>
    </r>
    <r>
      <rPr>
        <sz val="9"/>
        <color indexed="8"/>
        <rFont val="GT Eesti Display"/>
        <family val="3"/>
      </rPr>
      <t xml:space="preserve"> </t>
    </r>
  </si>
  <si>
    <t>Ongoing Expenditures</t>
  </si>
  <si>
    <t>One-Time Expenditures</t>
  </si>
  <si>
    <t>Total Salaries</t>
  </si>
  <si>
    <t>Collection Support</t>
  </si>
  <si>
    <t>Operating Expenditures</t>
  </si>
  <si>
    <t>Total Expenditures</t>
  </si>
  <si>
    <t>Type</t>
  </si>
  <si>
    <t>S</t>
  </si>
  <si>
    <t>P</t>
  </si>
  <si>
    <t>Total Library Materials</t>
  </si>
  <si>
    <t>Ongoing as % of Total Library Expenditures Overall</t>
  </si>
  <si>
    <t>Ongoing as % of Total Materials Expenditures</t>
  </si>
  <si>
    <t>Ongoing Exp. as % of Total Materials Expenditures</t>
  </si>
  <si>
    <t>Ongoing Exp. as % of Total Library Expenditures Overall</t>
  </si>
  <si>
    <t>= All University Libraries</t>
  </si>
  <si>
    <t>= All U.S. University Libraries</t>
  </si>
  <si>
    <r>
      <t xml:space="preserve">(Canadian </t>
    </r>
    <r>
      <rPr>
        <b/>
        <sz val="9"/>
        <color indexed="12"/>
        <rFont val="Mercury Text G2"/>
        <family val="3"/>
      </rPr>
      <t>Excluded</t>
    </r>
    <r>
      <rPr>
        <sz val="9"/>
        <rFont val="Mercury Text G2"/>
        <family val="3"/>
      </rPr>
      <t>)</t>
    </r>
  </si>
  <si>
    <t>= Public U.S. University Libraries</t>
  </si>
  <si>
    <t>= Private U.S. University Libraries</t>
  </si>
  <si>
    <t>Public U.S. ARL University Libraries</t>
  </si>
  <si>
    <t>Private U.S. ARL University Libraries</t>
  </si>
  <si>
    <t>External Bibl. Utilities, Networks, etc. Expenditures (began in 1997)</t>
  </si>
  <si>
    <t>Cumulative Percentage Changes since 1986, and since 1997 for "External Bibl. Utilities, Networks, etc. Expenditures"</t>
  </si>
  <si>
    <t>All ARL University Libraries</t>
  </si>
  <si>
    <t>U.S. ARL University Libraries *only*</t>
  </si>
  <si>
    <t>Uni</t>
  </si>
  <si>
    <t>Uni-US</t>
  </si>
  <si>
    <t>Annual Percentage Changes since 1986, and since 1997 for "External Bibl. Utilities, Networks, etc. Expenditures"</t>
  </si>
  <si>
    <t xml:space="preserve">In 2011-12, the ARL Statistics survey was significantly revised.  Please see the following website for more details about the revised survey: </t>
  </si>
  <si>
    <t>http://www.arlstatistics.org/About/Mailings/stats_2011-12</t>
  </si>
  <si>
    <t>One-time and ongoing expenditures are new variables.  The data for monograph and serials expenditures were extended using the data for one-time and ongoing expenditures beginning with the 2011-12 data.</t>
  </si>
  <si>
    <t>ANNUAL TOTALS</t>
  </si>
  <si>
    <t>The data below reflect ANNUAL TOTALS, not median values.</t>
  </si>
  <si>
    <r>
      <t xml:space="preserve">(Canadian </t>
    </r>
    <r>
      <rPr>
        <b/>
        <sz val="9"/>
        <color indexed="10"/>
        <rFont val="Mercury Text G2"/>
        <family val="3"/>
      </rPr>
      <t>Included</t>
    </r>
    <r>
      <rPr>
        <sz val="9"/>
        <color indexed="8"/>
        <rFont val="Mercury Text G2"/>
        <family val="3"/>
      </rPr>
      <t>)</t>
    </r>
  </si>
  <si>
    <t>This is an excerpt from the data tab for use in creating the charts in this spreadsheet.</t>
  </si>
  <si>
    <t>The notes on the data tab apply to the table below.</t>
  </si>
  <si>
    <t>scroll</t>
  </si>
  <si>
    <t>down</t>
  </si>
  <si>
    <t>for annual and</t>
  </si>
  <si>
    <t>cumulate percent changed</t>
  </si>
  <si>
    <t>survey definitions</t>
  </si>
  <si>
    <t>Revised in keeping with revisions to 2011-12 ARL Statistics</t>
  </si>
  <si>
    <t xml:space="preserve">Cumulative Change in Total Annual Ongoing Resource Expenditures by Library Type (Public and Private) beginning in 2011 compared to 1986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</si>
</sst>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_);_(@_)"/>
    <numFmt numFmtId="179" formatCode="_(* #,##0.0000_);_(* \(#,##0.0000\);_(* &quot;-&quot;??_);_(@_)"/>
    <numFmt numFmtId="180" formatCode="0.00000"/>
    <numFmt numFmtId="181" formatCode="0.0000"/>
    <numFmt numFmtId="182" formatCode="0.000"/>
    <numFmt numFmtId="183" formatCode="_(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###.00"/>
    <numFmt numFmtId="190" formatCode="0.E+00"/>
    <numFmt numFmtId="191" formatCode="&quot;$&quot;#,##0"/>
    <numFmt numFmtId="192" formatCode="[$-409]dddd\,\ mmmm\ dd\,\ yyyy"/>
    <numFmt numFmtId="193" formatCode="[$-409]h:mm:ss\ AM/PM"/>
    <numFmt numFmtId="194" formatCode="0.00000000000000%"/>
    <numFmt numFmtId="195" formatCode="0.00000000000000"/>
    <numFmt numFmtId="196" formatCode="&quot;$&quot;#,##0.00"/>
    <numFmt numFmtId="197" formatCode="###0"/>
    <numFmt numFmtId="198" formatCode="###0.00%"/>
    <numFmt numFmtId="199" formatCode="###0.0000%"/>
    <numFmt numFmtId="200" formatCode="###0.00000%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9"/>
      <name val="Mercury Text G2"/>
      <family val="3"/>
    </font>
    <font>
      <sz val="8"/>
      <name val="Mercury Text G2"/>
      <family val="3"/>
    </font>
    <font>
      <b/>
      <sz val="9"/>
      <color indexed="10"/>
      <name val="GT Eesti Display"/>
      <family val="3"/>
    </font>
    <font>
      <sz val="9"/>
      <color indexed="8"/>
      <name val="GT Eesti Display"/>
      <family val="3"/>
    </font>
    <font>
      <sz val="9"/>
      <color indexed="8"/>
      <name val="Mercury Text G2"/>
      <family val="3"/>
    </font>
    <font>
      <b/>
      <sz val="8"/>
      <name val="Mercury Text G2"/>
      <family val="3"/>
    </font>
    <font>
      <b/>
      <sz val="10"/>
      <name val="GT Eesti Text"/>
      <family val="3"/>
    </font>
    <font>
      <b/>
      <sz val="9"/>
      <color indexed="12"/>
      <name val="Mercury Text G2"/>
      <family val="3"/>
    </font>
    <font>
      <b/>
      <sz val="9"/>
      <color indexed="10"/>
      <name val="Mercury Text G2"/>
      <family val="3"/>
    </font>
    <font>
      <b/>
      <sz val="9"/>
      <name val="Mercury Text G2"/>
      <family val="3"/>
    </font>
    <font>
      <sz val="8"/>
      <color indexed="8"/>
      <name val="Mercury Text G2"/>
      <family val="3"/>
    </font>
    <font>
      <b/>
      <sz val="8"/>
      <name val="GT Eesti Text"/>
      <family val="3"/>
    </font>
    <font>
      <sz val="9"/>
      <name val="Arial"/>
      <family val="2"/>
    </font>
    <font>
      <sz val="10"/>
      <color indexed="8"/>
      <name val="Calibri"/>
      <family val="0"/>
    </font>
    <font>
      <sz val="10"/>
      <color indexed="8"/>
      <name val="GT Eesti Text"/>
      <family val="0"/>
    </font>
    <font>
      <sz val="10"/>
      <color indexed="8"/>
      <name val="Mercury Text G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Mercury Text G2"/>
      <family val="3"/>
    </font>
    <font>
      <u val="single"/>
      <sz val="9"/>
      <color indexed="12"/>
      <name val="Mercury Text G2"/>
      <family val="3"/>
    </font>
    <font>
      <sz val="8"/>
      <name val="Calibri"/>
      <family val="2"/>
    </font>
    <font>
      <sz val="9"/>
      <name val="Calibri"/>
      <family val="2"/>
    </font>
    <font>
      <b/>
      <sz val="9"/>
      <color indexed="8"/>
      <name val="GT Eesti Text"/>
      <family val="3"/>
    </font>
    <font>
      <b/>
      <sz val="14"/>
      <color indexed="8"/>
      <name val="GT Eesti Text"/>
      <family val="0"/>
    </font>
    <font>
      <b/>
      <sz val="11"/>
      <color indexed="8"/>
      <name val="Mercury Text G2"/>
      <family val="0"/>
    </font>
    <font>
      <sz val="11"/>
      <color indexed="8"/>
      <name val="Mercury Text G2"/>
      <family val="0"/>
    </font>
    <font>
      <i/>
      <sz val="11"/>
      <color indexed="8"/>
      <name val="Mercury Text G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Mercury Text G2"/>
      <family val="3"/>
    </font>
    <font>
      <sz val="9"/>
      <color theme="1"/>
      <name val="Mercury Text G2"/>
      <family val="3"/>
    </font>
    <font>
      <u val="single"/>
      <sz val="9"/>
      <color theme="10"/>
      <name val="Mercury Text G2"/>
      <family val="3"/>
    </font>
    <font>
      <sz val="9"/>
      <color theme="1"/>
      <name val="GT Eesti Display"/>
      <family val="3"/>
    </font>
    <font>
      <sz val="8"/>
      <color theme="1"/>
      <name val="Mercury Text G2"/>
      <family val="3"/>
    </font>
    <font>
      <b/>
      <sz val="9"/>
      <color theme="1"/>
      <name val="GT Eesti Tex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42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9" fillId="0" borderId="0" xfId="4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9" fontId="8" fillId="0" borderId="10" xfId="6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9" fontId="14" fillId="0" borderId="0" xfId="63" applyFont="1" applyFill="1" applyBorder="1" applyAlignment="1">
      <alignment horizontal="center" vertical="center" wrapText="1"/>
    </xf>
    <xf numFmtId="9" fontId="14" fillId="0" borderId="0" xfId="63" applyFont="1" applyFill="1" applyBorder="1" applyAlignment="1">
      <alignment vertical="center"/>
    </xf>
    <xf numFmtId="9" fontId="8" fillId="0" borderId="10" xfId="63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66" fillId="0" borderId="10" xfId="0" applyNumberFormat="1" applyFont="1" applyFill="1" applyBorder="1" applyAlignment="1">
      <alignment horizontal="center" vertical="center" wrapText="1"/>
    </xf>
    <xf numFmtId="9" fontId="17" fillId="0" borderId="10" xfId="42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vertical="center"/>
    </xf>
    <xf numFmtId="191" fontId="67" fillId="0" borderId="0" xfId="0" applyNumberFormat="1" applyFont="1" applyFill="1" applyBorder="1" applyAlignment="1" quotePrefix="1">
      <alignment vertical="center"/>
    </xf>
    <xf numFmtId="191" fontId="8" fillId="0" borderId="11" xfId="0" applyNumberFormat="1" applyFont="1" applyFill="1" applyBorder="1" applyAlignment="1">
      <alignment vertical="center"/>
    </xf>
    <xf numFmtId="191" fontId="9" fillId="0" borderId="0" xfId="0" applyNumberFormat="1" applyFont="1" applyFill="1" applyAlignment="1">
      <alignment vertical="center"/>
    </xf>
    <xf numFmtId="191" fontId="67" fillId="0" borderId="13" xfId="0" applyNumberFormat="1" applyFont="1" applyFill="1" applyBorder="1" applyAlignment="1" quotePrefix="1">
      <alignment vertical="center"/>
    </xf>
    <xf numFmtId="191" fontId="8" fillId="0" borderId="12" xfId="0" applyNumberFormat="1" applyFont="1" applyFill="1" applyBorder="1" applyAlignment="1">
      <alignment vertical="center"/>
    </xf>
    <xf numFmtId="191" fontId="0" fillId="0" borderId="0" xfId="0" applyNumberFormat="1" applyAlignment="1">
      <alignment vertical="center"/>
    </xf>
    <xf numFmtId="9" fontId="9" fillId="0" borderId="0" xfId="0" applyNumberFormat="1" applyFont="1" applyFill="1" applyAlignment="1">
      <alignment vertical="center"/>
    </xf>
    <xf numFmtId="9" fontId="12" fillId="0" borderId="10" xfId="63" applyNumberFormat="1" applyFont="1" applyBorder="1" applyAlignment="1">
      <alignment horizontal="center" vertical="center"/>
    </xf>
    <xf numFmtId="9" fontId="9" fillId="0" borderId="0" xfId="63" applyFont="1" applyFill="1" applyBorder="1" applyAlignment="1">
      <alignment vertical="center"/>
    </xf>
    <xf numFmtId="9" fontId="9" fillId="0" borderId="0" xfId="63" applyFont="1" applyFill="1" applyAlignment="1">
      <alignment vertical="center"/>
    </xf>
    <xf numFmtId="191" fontId="67" fillId="0" borderId="14" xfId="0" applyNumberFormat="1" applyFont="1" applyFill="1" applyBorder="1" applyAlignment="1" quotePrefix="1">
      <alignment vertical="center"/>
    </xf>
    <xf numFmtId="191" fontId="67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67" fillId="0" borderId="0" xfId="53" applyNumberFormat="1" applyFont="1" applyFill="1" applyBorder="1" applyAlignment="1" applyProtection="1">
      <alignment/>
      <protection/>
    </xf>
    <xf numFmtId="3" fontId="68" fillId="0" borderId="0" xfId="53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 vertical="top"/>
    </xf>
    <xf numFmtId="3" fontId="6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/>
    </xf>
    <xf numFmtId="3" fontId="67" fillId="0" borderId="0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19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91" fontId="8" fillId="0" borderId="0" xfId="0" applyNumberFormat="1" applyFont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91" fontId="19" fillId="0" borderId="18" xfId="42" applyNumberFormat="1" applyFont="1" applyFill="1" applyBorder="1" applyAlignment="1">
      <alignment horizontal="center" vertical="center" wrapText="1"/>
    </xf>
    <xf numFmtId="191" fontId="19" fillId="0" borderId="18" xfId="0" applyNumberFormat="1" applyFont="1" applyFill="1" applyBorder="1" applyAlignment="1">
      <alignment horizontal="center" vertical="center" wrapText="1"/>
    </xf>
    <xf numFmtId="191" fontId="19" fillId="0" borderId="17" xfId="0" applyNumberFormat="1" applyFont="1" applyFill="1" applyBorder="1" applyAlignment="1">
      <alignment horizontal="center" vertical="center" wrapText="1"/>
    </xf>
    <xf numFmtId="191" fontId="19" fillId="0" borderId="18" xfId="0" applyNumberFormat="1" applyFont="1" applyFill="1" applyBorder="1" applyAlignment="1">
      <alignment horizontal="center" vertical="center"/>
    </xf>
    <xf numFmtId="9" fontId="19" fillId="0" borderId="18" xfId="42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right" vertical="center" wrapText="1"/>
    </xf>
    <xf numFmtId="3" fontId="70" fillId="0" borderId="21" xfId="0" applyNumberFormat="1" applyFont="1" applyFill="1" applyBorder="1" applyAlignment="1">
      <alignment horizontal="center" vertical="center" wrapText="1"/>
    </xf>
    <xf numFmtId="191" fontId="18" fillId="0" borderId="22" xfId="60" applyNumberFormat="1" applyFont="1" applyBorder="1" applyAlignment="1">
      <alignment horizontal="right" vertical="center"/>
      <protection/>
    </xf>
    <xf numFmtId="191" fontId="9" fillId="34" borderId="22" xfId="0" applyNumberFormat="1" applyFont="1" applyFill="1" applyBorder="1" applyAlignment="1">
      <alignment horizontal="center" vertical="center" wrapText="1"/>
    </xf>
    <xf numFmtId="191" fontId="18" fillId="0" borderId="23" xfId="60" applyNumberFormat="1" applyFont="1" applyBorder="1" applyAlignment="1">
      <alignment horizontal="right" vertical="center"/>
      <protection/>
    </xf>
    <xf numFmtId="188" fontId="9" fillId="0" borderId="24" xfId="42" applyNumberFormat="1" applyFont="1" applyFill="1" applyBorder="1" applyAlignment="1">
      <alignment horizontal="center" vertical="center"/>
    </xf>
    <xf numFmtId="9" fontId="9" fillId="0" borderId="22" xfId="63" applyFont="1" applyFill="1" applyBorder="1" applyAlignment="1">
      <alignment horizontal="center" vertical="center" wrapText="1"/>
    </xf>
    <xf numFmtId="9" fontId="9" fillId="0" borderId="23" xfId="6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3" fontId="70" fillId="0" borderId="26" xfId="0" applyNumberFormat="1" applyFont="1" applyFill="1" applyBorder="1" applyAlignment="1">
      <alignment horizontal="center" vertical="center" wrapText="1"/>
    </xf>
    <xf numFmtId="191" fontId="18" fillId="0" borderId="10" xfId="0" applyNumberFormat="1" applyFont="1" applyBorder="1" applyAlignment="1">
      <alignment horizontal="right" vertical="center"/>
    </xf>
    <xf numFmtId="191" fontId="9" fillId="34" borderId="10" xfId="0" applyNumberFormat="1" applyFont="1" applyFill="1" applyBorder="1" applyAlignment="1">
      <alignment vertical="center"/>
    </xf>
    <xf numFmtId="191" fontId="18" fillId="0" borderId="27" xfId="0" applyNumberFormat="1" applyFont="1" applyBorder="1" applyAlignment="1">
      <alignment horizontal="right" vertical="center"/>
    </xf>
    <xf numFmtId="188" fontId="9" fillId="0" borderId="28" xfId="0" applyNumberFormat="1" applyFont="1" applyFill="1" applyBorder="1" applyAlignment="1">
      <alignment horizontal="center" vertical="center"/>
    </xf>
    <xf numFmtId="9" fontId="9" fillId="0" borderId="10" xfId="63" applyFont="1" applyFill="1" applyBorder="1" applyAlignment="1">
      <alignment horizontal="center" vertical="center" wrapText="1"/>
    </xf>
    <xf numFmtId="9" fontId="9" fillId="0" borderId="27" xfId="63" applyFont="1" applyFill="1" applyBorder="1" applyAlignment="1">
      <alignment horizontal="center" vertical="center" wrapText="1"/>
    </xf>
    <xf numFmtId="191" fontId="18" fillId="33" borderId="10" xfId="0" applyNumberFormat="1" applyFont="1" applyFill="1" applyBorder="1" applyAlignment="1">
      <alignment horizontal="right" vertical="center"/>
    </xf>
    <xf numFmtId="188" fontId="9" fillId="0" borderId="28" xfId="58" applyNumberFormat="1" applyFont="1" applyBorder="1" applyAlignment="1">
      <alignment horizontal="center" vertical="center"/>
      <protection/>
    </xf>
    <xf numFmtId="188" fontId="9" fillId="0" borderId="28" xfId="58" applyNumberFormat="1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vertical="center"/>
    </xf>
    <xf numFmtId="3" fontId="70" fillId="0" borderId="30" xfId="0" applyNumberFormat="1" applyFont="1" applyFill="1" applyBorder="1" applyAlignment="1">
      <alignment horizontal="center" vertical="center" wrapText="1"/>
    </xf>
    <xf numFmtId="191" fontId="18" fillId="0" borderId="31" xfId="0" applyNumberFormat="1" applyFont="1" applyBorder="1" applyAlignment="1">
      <alignment horizontal="right" vertical="center"/>
    </xf>
    <xf numFmtId="191" fontId="18" fillId="33" borderId="32" xfId="0" applyNumberFormat="1" applyFont="1" applyFill="1" applyBorder="1" applyAlignment="1">
      <alignment horizontal="right" vertical="center"/>
    </xf>
    <xf numFmtId="191" fontId="18" fillId="0" borderId="32" xfId="0" applyNumberFormat="1" applyFont="1" applyBorder="1" applyAlignment="1">
      <alignment horizontal="right" vertical="center"/>
    </xf>
    <xf numFmtId="191" fontId="18" fillId="0" borderId="33" xfId="0" applyNumberFormat="1" applyFont="1" applyBorder="1" applyAlignment="1">
      <alignment horizontal="right" vertical="center"/>
    </xf>
    <xf numFmtId="188" fontId="9" fillId="0" borderId="34" xfId="58" applyNumberFormat="1" applyFont="1" applyFill="1" applyBorder="1" applyAlignment="1">
      <alignment horizontal="center" vertical="center"/>
      <protection/>
    </xf>
    <xf numFmtId="9" fontId="9" fillId="0" borderId="32" xfId="63" applyFont="1" applyFill="1" applyBorder="1" applyAlignment="1">
      <alignment horizontal="center" vertical="center" wrapText="1"/>
    </xf>
    <xf numFmtId="9" fontId="9" fillId="0" borderId="33" xfId="63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/>
    </xf>
    <xf numFmtId="191" fontId="9" fillId="0" borderId="22" xfId="0" applyNumberFormat="1" applyFont="1" applyFill="1" applyBorder="1" applyAlignment="1">
      <alignment horizontal="right" vertical="center" wrapText="1"/>
    </xf>
    <xf numFmtId="191" fontId="18" fillId="0" borderId="23" xfId="60" applyNumberFormat="1" applyFont="1" applyBorder="1" applyAlignment="1">
      <alignment horizontal="right" vertical="center" wrapText="1"/>
      <protection/>
    </xf>
    <xf numFmtId="0" fontId="9" fillId="0" borderId="36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1" fontId="18" fillId="0" borderId="10" xfId="57" applyNumberFormat="1" applyFont="1" applyBorder="1" applyAlignment="1">
      <alignment horizontal="right" vertical="center"/>
      <protection/>
    </xf>
    <xf numFmtId="191" fontId="18" fillId="0" borderId="27" xfId="57" applyNumberFormat="1" applyFont="1" applyBorder="1" applyAlignment="1">
      <alignment horizontal="right" vertical="center"/>
      <protection/>
    </xf>
    <xf numFmtId="191" fontId="18" fillId="33" borderId="10" xfId="57" applyNumberFormat="1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191" fontId="18" fillId="0" borderId="32" xfId="57" applyNumberFormat="1" applyFont="1" applyBorder="1" applyAlignment="1">
      <alignment horizontal="right" vertical="center"/>
      <protection/>
    </xf>
    <xf numFmtId="191" fontId="18" fillId="33" borderId="32" xfId="57" applyNumberFormat="1" applyFont="1" applyFill="1" applyBorder="1" applyAlignment="1">
      <alignment horizontal="right" vertical="center"/>
      <protection/>
    </xf>
    <xf numFmtId="191" fontId="18" fillId="0" borderId="33" xfId="57" applyNumberFormat="1" applyFont="1" applyBorder="1" applyAlignment="1">
      <alignment horizontal="right" vertical="center"/>
      <protection/>
    </xf>
    <xf numFmtId="0" fontId="9" fillId="0" borderId="20" xfId="0" applyFont="1" applyFill="1" applyBorder="1" applyAlignment="1">
      <alignment vertical="center"/>
    </xf>
    <xf numFmtId="191" fontId="18" fillId="0" borderId="22" xfId="57" applyNumberFormat="1" applyFont="1" applyBorder="1" applyAlignment="1">
      <alignment horizontal="right" vertical="center"/>
      <protection/>
    </xf>
    <xf numFmtId="191" fontId="9" fillId="34" borderId="22" xfId="0" applyNumberFormat="1" applyFont="1" applyFill="1" applyBorder="1" applyAlignment="1">
      <alignment vertical="center"/>
    </xf>
    <xf numFmtId="191" fontId="18" fillId="0" borderId="22" xfId="60" applyNumberFormat="1" applyFont="1" applyBorder="1" applyAlignment="1">
      <alignment horizontal="right" vertical="center" wrapText="1"/>
      <protection/>
    </xf>
    <xf numFmtId="191" fontId="18" fillId="0" borderId="23" xfId="57" applyNumberFormat="1" applyFont="1" applyBorder="1" applyAlignment="1">
      <alignment horizontal="right" vertical="center"/>
      <protection/>
    </xf>
    <xf numFmtId="0" fontId="9" fillId="0" borderId="3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191" fontId="18" fillId="0" borderId="31" xfId="57" applyNumberFormat="1" applyFont="1" applyBorder="1" applyAlignment="1">
      <alignment horizontal="right" vertical="center"/>
      <protection/>
    </xf>
    <xf numFmtId="191" fontId="18" fillId="33" borderId="31" xfId="57" applyNumberFormat="1" applyFont="1" applyFill="1" applyBorder="1" applyAlignment="1">
      <alignment horizontal="right" vertical="center"/>
      <protection/>
    </xf>
    <xf numFmtId="191" fontId="18" fillId="0" borderId="39" xfId="57" applyNumberFormat="1" applyFont="1" applyBorder="1" applyAlignment="1">
      <alignment horizontal="right" vertical="center"/>
      <protection/>
    </xf>
    <xf numFmtId="188" fontId="9" fillId="0" borderId="40" xfId="58" applyNumberFormat="1" applyFont="1" applyFill="1" applyBorder="1" applyAlignment="1">
      <alignment horizontal="center" vertical="center"/>
      <protection/>
    </xf>
    <xf numFmtId="9" fontId="9" fillId="0" borderId="31" xfId="63" applyFont="1" applyFill="1" applyBorder="1" applyAlignment="1">
      <alignment horizontal="center" vertical="center" wrapText="1"/>
    </xf>
    <xf numFmtId="9" fontId="9" fillId="0" borderId="39" xfId="63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9" fontId="19" fillId="0" borderId="42" xfId="63" applyFont="1" applyFill="1" applyBorder="1" applyAlignment="1">
      <alignment horizontal="center" vertical="center" wrapText="1"/>
    </xf>
    <xf numFmtId="9" fontId="19" fillId="0" borderId="43" xfId="63" applyFont="1" applyFill="1" applyBorder="1" applyAlignment="1">
      <alignment horizontal="center" vertical="center" wrapText="1"/>
    </xf>
    <xf numFmtId="9" fontId="19" fillId="0" borderId="42" xfId="63" applyFont="1" applyFill="1" applyBorder="1" applyAlignment="1">
      <alignment horizontal="center" vertical="center"/>
    </xf>
    <xf numFmtId="9" fontId="19" fillId="0" borderId="18" xfId="63" applyFont="1" applyFill="1" applyBorder="1" applyAlignment="1">
      <alignment horizontal="center" vertical="center" wrapText="1"/>
    </xf>
    <xf numFmtId="9" fontId="19" fillId="0" borderId="42" xfId="42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9" fontId="13" fillId="34" borderId="22" xfId="63" applyFont="1" applyFill="1" applyBorder="1" applyAlignment="1">
      <alignment horizontal="center" vertical="center" wrapText="1"/>
    </xf>
    <xf numFmtId="9" fontId="13" fillId="34" borderId="21" xfId="63" applyFont="1" applyFill="1" applyBorder="1" applyAlignment="1">
      <alignment horizontal="center" vertical="center" wrapText="1"/>
    </xf>
    <xf numFmtId="9" fontId="13" fillId="34" borderId="22" xfId="63" applyFont="1" applyFill="1" applyBorder="1" applyAlignment="1">
      <alignment horizontal="center" vertical="center"/>
    </xf>
    <xf numFmtId="9" fontId="13" fillId="34" borderId="22" xfId="42" applyNumberFormat="1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9" fontId="9" fillId="34" borderId="10" xfId="63" applyFont="1" applyFill="1" applyBorder="1" applyAlignment="1">
      <alignment vertical="center"/>
    </xf>
    <xf numFmtId="9" fontId="9" fillId="34" borderId="10" xfId="42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9" fontId="9" fillId="0" borderId="10" xfId="63" applyFont="1" applyFill="1" applyBorder="1" applyAlignment="1">
      <alignment horizontal="center" vertical="center"/>
    </xf>
    <xf numFmtId="9" fontId="9" fillId="34" borderId="10" xfId="63" applyFont="1" applyFill="1" applyBorder="1" applyAlignment="1">
      <alignment horizontal="center" vertical="center"/>
    </xf>
    <xf numFmtId="9" fontId="9" fillId="0" borderId="31" xfId="63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9" fontId="9" fillId="34" borderId="22" xfId="63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0" fontId="9" fillId="34" borderId="31" xfId="0" applyFont="1" applyFill="1" applyBorder="1" applyAlignment="1">
      <alignment vertical="center"/>
    </xf>
    <xf numFmtId="0" fontId="9" fillId="34" borderId="39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9" fontId="9" fillId="34" borderId="22" xfId="63" applyFont="1" applyFill="1" applyBorder="1" applyAlignment="1">
      <alignment vertical="center"/>
    </xf>
    <xf numFmtId="9" fontId="19" fillId="0" borderId="0" xfId="63" applyFont="1" applyFill="1" applyAlignment="1">
      <alignment vertical="center"/>
    </xf>
    <xf numFmtId="9" fontId="9" fillId="34" borderId="31" xfId="63" applyFont="1" applyFill="1" applyBorder="1" applyAlignment="1">
      <alignment horizontal="center" vertical="center"/>
    </xf>
    <xf numFmtId="0" fontId="43" fillId="0" borderId="0" xfId="57" applyFont="1" applyFill="1" applyBorder="1" applyAlignment="1">
      <alignment horizontal="right" vertical="top"/>
      <protection/>
    </xf>
    <xf numFmtId="0" fontId="43" fillId="0" borderId="0" xfId="0" applyFont="1" applyAlignment="1">
      <alignment horizontal="right" vertical="top" wrapText="1"/>
    </xf>
    <xf numFmtId="191" fontId="8" fillId="0" borderId="0" xfId="0" applyNumberFormat="1" applyFont="1" applyAlignment="1">
      <alignment vertical="center" wrapText="1"/>
    </xf>
    <xf numFmtId="191" fontId="66" fillId="0" borderId="45" xfId="0" applyNumberFormat="1" applyFont="1" applyFill="1" applyBorder="1" applyAlignment="1">
      <alignment horizontal="center" vertical="center" wrapText="1"/>
    </xf>
    <xf numFmtId="191" fontId="17" fillId="0" borderId="46" xfId="0" applyNumberFormat="1" applyFont="1" applyFill="1" applyBorder="1" applyAlignment="1">
      <alignment horizontal="center" vertical="center"/>
    </xf>
    <xf numFmtId="191" fontId="17" fillId="0" borderId="46" xfId="0" applyNumberFormat="1" applyFont="1" applyFill="1" applyBorder="1" applyAlignment="1">
      <alignment horizontal="center" vertical="center" wrapText="1"/>
    </xf>
    <xf numFmtId="191" fontId="17" fillId="0" borderId="47" xfId="0" applyNumberFormat="1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center" vertical="center"/>
    </xf>
    <xf numFmtId="0" fontId="8" fillId="0" borderId="0" xfId="42" applyNumberFormat="1" applyFont="1" applyFill="1" applyAlignment="1">
      <alignment vertical="top"/>
    </xf>
    <xf numFmtId="0" fontId="14" fillId="0" borderId="0" xfId="63" applyNumberFormat="1" applyFont="1" applyFill="1" applyBorder="1" applyAlignment="1">
      <alignment vertical="center"/>
    </xf>
    <xf numFmtId="191" fontId="71" fillId="0" borderId="48" xfId="0" applyNumberFormat="1" applyFont="1" applyFill="1" applyBorder="1" applyAlignment="1">
      <alignment horizontal="center" vertical="center" wrapText="1"/>
    </xf>
    <xf numFmtId="191" fontId="71" fillId="0" borderId="49" xfId="0" applyNumberFormat="1" applyFont="1" applyFill="1" applyBorder="1" applyAlignment="1">
      <alignment horizontal="center" vertical="center" wrapText="1"/>
    </xf>
    <xf numFmtId="191" fontId="71" fillId="0" borderId="50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5-Year Trend Dat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8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Cumulative Change in Total Annual Ongoing Resource Expenditures by Library Type (Public and Private) beginning in 2011 compared to 1986</a:t>
            </a:r>
          </a:p>
        </c:rich>
      </c:tx>
      <c:layout>
        <c:manualLayout>
          <c:xMode val="factor"/>
          <c:yMode val="factor"/>
          <c:x val="0.009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4125"/>
          <c:w val="0.9427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Cum_Ongoing_chartdata!$B$10</c:f>
              <c:strCache>
                <c:ptCount val="1"/>
                <c:pt idx="0">
                  <c:v>All ARL University Libraries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Cum_Ongoing_chartdata!$B$11:$B$15</c:f>
              <c:numCache>
                <c:ptCount val="5"/>
                <c:pt idx="0">
                  <c:v>4.552331445025438</c:v>
                </c:pt>
                <c:pt idx="1">
                  <c:v>4.947655912400753</c:v>
                </c:pt>
                <c:pt idx="2">
                  <c:v>5.248851194381451</c:v>
                </c:pt>
                <c:pt idx="3">
                  <c:v>5.560368038506491</c:v>
                </c:pt>
                <c:pt idx="4">
                  <c:v>5.752313301137126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Cum_Ongoing_chartdata!$C$10</c:f>
              <c:strCache>
                <c:ptCount val="1"/>
                <c:pt idx="0">
                  <c:v>U.S. ARL University Libraries *only*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Cum_Ongoing_chartdata!$C$11:$C$15</c:f>
              <c:numCache>
                <c:ptCount val="5"/>
                <c:pt idx="0">
                  <c:v>4.354879259957742</c:v>
                </c:pt>
                <c:pt idx="1">
                  <c:v>4.780764321148624</c:v>
                </c:pt>
                <c:pt idx="2">
                  <c:v>5.073147270345803</c:v>
                </c:pt>
                <c:pt idx="3">
                  <c:v>5.420589674194599</c:v>
                </c:pt>
                <c:pt idx="4">
                  <c:v>5.7121824947052415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Cum_Ongoing_chartdata!$D$10</c:f>
              <c:strCache>
                <c:ptCount val="1"/>
                <c:pt idx="0">
                  <c:v>Public U.S. ARL University Libraries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Cum_Ongoing_chartdata!$D$11:$D$15</c:f>
              <c:numCache>
                <c:ptCount val="5"/>
                <c:pt idx="0">
                  <c:v>4.117478601830713</c:v>
                </c:pt>
                <c:pt idx="1">
                  <c:v>4.470430870149994</c:v>
                </c:pt>
                <c:pt idx="2">
                  <c:v>4.734874178521443</c:v>
                </c:pt>
                <c:pt idx="3">
                  <c:v>5.010531863344118</c:v>
                </c:pt>
                <c:pt idx="4">
                  <c:v>5.278168161252785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Cum_Ongoing_chartdata!$E$10</c:f>
              <c:strCache>
                <c:ptCount val="1"/>
                <c:pt idx="0">
                  <c:v>Private U.S. ARL University Libraries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Cum_Ongoing_chartdata!$E$11:$E$15</c:f>
              <c:numCache>
                <c:ptCount val="5"/>
                <c:pt idx="0">
                  <c:v>4.912302951431434</c:v>
                </c:pt>
                <c:pt idx="1">
                  <c:v>5.509436344251706</c:v>
                </c:pt>
                <c:pt idx="2">
                  <c:v>5.86742238760372</c:v>
                </c:pt>
                <c:pt idx="3">
                  <c:v>6.383417412100818</c:v>
                </c:pt>
                <c:pt idx="4">
                  <c:v>6.7312608486334256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Cum_Ongoing_chartdata!$F$10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Cum_Ongoing_chartdata!$F$11:$F$15</c:f>
              <c:numCache>
                <c:ptCount val="5"/>
                <c:pt idx="0">
                  <c:v>1.061131386861314</c:v>
                </c:pt>
                <c:pt idx="1">
                  <c:v>1.0903284671532847</c:v>
                </c:pt>
                <c:pt idx="2">
                  <c:v>1.1313503649635037</c:v>
                </c:pt>
                <c:pt idx="3">
                  <c:v>1.1738138686131387</c:v>
                </c:pt>
                <c:pt idx="4">
                  <c:v>1.1775</c:v>
                </c:pt>
              </c:numCache>
            </c:numRef>
          </c:val>
          <c:smooth val="0"/>
        </c:ser>
        <c:marker val="1"/>
        <c:axId val="48488847"/>
        <c:axId val="64767312"/>
      </c:lineChart>
      <c:catAx>
        <c:axId val="48488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67312"/>
        <c:crosses val="autoZero"/>
        <c:auto val="1"/>
        <c:lblOffset val="100"/>
        <c:tickLblSkip val="1"/>
        <c:noMultiLvlLbl val="0"/>
      </c:catAx>
      <c:valAx>
        <c:axId val="64767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8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175"/>
          <c:y val="0.13275"/>
          <c:w val="0.663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8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Cumulative Change in Total Annual Ongoing Resource Expenditures by Library Type (Public and Private) beginning in 2011 compared to 1986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4125"/>
          <c:w val="0.9427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Cum_Ongoing_chartdata!$B$10</c:f>
              <c:strCache>
                <c:ptCount val="1"/>
                <c:pt idx="0">
                  <c:v>All ARL University Libraries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Cum_Ongoing_chartdata!$B$11:$B$15</c:f>
              <c:numCache>
                <c:ptCount val="5"/>
                <c:pt idx="0">
                  <c:v>4.552331445025438</c:v>
                </c:pt>
                <c:pt idx="1">
                  <c:v>4.947655912400753</c:v>
                </c:pt>
                <c:pt idx="2">
                  <c:v>5.248851194381451</c:v>
                </c:pt>
                <c:pt idx="3">
                  <c:v>5.560368038506491</c:v>
                </c:pt>
                <c:pt idx="4">
                  <c:v>5.752313301137126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Cum_Ongoing_chartdata!$C$10</c:f>
              <c:strCache>
                <c:ptCount val="1"/>
                <c:pt idx="0">
                  <c:v>U.S. ARL University Libraries *only*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Cum_Ongoing_chartdata!$C$11:$C$15</c:f>
              <c:numCache>
                <c:ptCount val="5"/>
                <c:pt idx="0">
                  <c:v>4.354879259957742</c:v>
                </c:pt>
                <c:pt idx="1">
                  <c:v>4.780764321148624</c:v>
                </c:pt>
                <c:pt idx="2">
                  <c:v>5.073147270345803</c:v>
                </c:pt>
                <c:pt idx="3">
                  <c:v>5.420589674194599</c:v>
                </c:pt>
                <c:pt idx="4">
                  <c:v>5.7121824947052415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Cum_Ongoing_chartdata!$D$10</c:f>
              <c:strCache>
                <c:ptCount val="1"/>
                <c:pt idx="0">
                  <c:v>Public U.S. ARL University Libraries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Cum_Ongoing_chartdata!$D$11:$D$15</c:f>
              <c:numCache>
                <c:ptCount val="5"/>
                <c:pt idx="0">
                  <c:v>4.117478601830713</c:v>
                </c:pt>
                <c:pt idx="1">
                  <c:v>4.470430870149994</c:v>
                </c:pt>
                <c:pt idx="2">
                  <c:v>4.734874178521443</c:v>
                </c:pt>
                <c:pt idx="3">
                  <c:v>5.010531863344118</c:v>
                </c:pt>
                <c:pt idx="4">
                  <c:v>5.278168161252785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Cum_Ongoing_chartdata!$E$10</c:f>
              <c:strCache>
                <c:ptCount val="1"/>
                <c:pt idx="0">
                  <c:v>Private U.S. ARL University Libraries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Cum_Ongoing_chartdata!$E$11:$E$15</c:f>
              <c:numCache>
                <c:ptCount val="5"/>
                <c:pt idx="0">
                  <c:v>4.912302951431434</c:v>
                </c:pt>
                <c:pt idx="1">
                  <c:v>5.509436344251706</c:v>
                </c:pt>
                <c:pt idx="2">
                  <c:v>5.86742238760372</c:v>
                </c:pt>
                <c:pt idx="3">
                  <c:v>6.383417412100818</c:v>
                </c:pt>
                <c:pt idx="4">
                  <c:v>6.7312608486334256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Cum_Ongoing_chartdata!$F$10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Cum_Ongoing_chartdata!$A$11:$A$15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Cum_Ongoing_chartdata!$F$11:$F$15</c:f>
              <c:numCache>
                <c:ptCount val="5"/>
                <c:pt idx="0">
                  <c:v>1.061131386861314</c:v>
                </c:pt>
                <c:pt idx="1">
                  <c:v>1.0903284671532847</c:v>
                </c:pt>
                <c:pt idx="2">
                  <c:v>1.1313503649635037</c:v>
                </c:pt>
                <c:pt idx="3">
                  <c:v>1.1738138686131387</c:v>
                </c:pt>
                <c:pt idx="4">
                  <c:v>1.1775</c:v>
                </c:pt>
              </c:numCache>
            </c:numRef>
          </c:val>
          <c:smooth val="0"/>
        </c:ser>
        <c:marker val="1"/>
        <c:axId val="49125713"/>
        <c:axId val="39054738"/>
      </c:lineChart>
      <c:catAx>
        <c:axId val="49125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54738"/>
        <c:crosses val="autoZero"/>
        <c:auto val="1"/>
        <c:lblOffset val="100"/>
        <c:tickLblSkip val="1"/>
        <c:noMultiLvlLbl val="0"/>
      </c:catAx>
      <c:valAx>
        <c:axId val="3905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25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925"/>
          <c:y val="0.13275"/>
          <c:w val="0.663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952500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466725</xdr:colOff>
      <xdr:row>7</xdr:row>
      <xdr:rowOff>47625</xdr:rowOff>
    </xdr:to>
    <xdr:sp>
      <xdr:nvSpPr>
        <xdr:cNvPr id="2" name="Down Arrow 4"/>
        <xdr:cNvSpPr>
          <a:spLocks/>
        </xdr:cNvSpPr>
      </xdr:nvSpPr>
      <xdr:spPr>
        <a:xfrm>
          <a:off x="28575" y="971550"/>
          <a:ext cx="438150" cy="495300"/>
        </a:xfrm>
        <a:prstGeom prst="downArrow">
          <a:avLst>
            <a:gd name="adj" fmla="val 4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942975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0.7415</cdr:y>
    </cdr:from>
    <cdr:to>
      <cdr:x>0.964</cdr:x>
      <cdr:y>0.7935</cdr:y>
    </cdr:to>
    <cdr:sp>
      <cdr:nvSpPr>
        <cdr:cNvPr id="1" name="Rectangle 3"/>
        <cdr:cNvSpPr>
          <a:spLocks/>
        </cdr:cNvSpPr>
      </cdr:nvSpPr>
      <cdr:spPr>
        <a:xfrm>
          <a:off x="7820025" y="472440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(CPI)</a:t>
          </a:r>
        </a:p>
      </cdr:txBody>
    </cdr:sp>
  </cdr:relSizeAnchor>
  <cdr:relSizeAnchor xmlns:cdr="http://schemas.openxmlformats.org/drawingml/2006/chartDrawing">
    <cdr:from>
      <cdr:x>0.10075</cdr:x>
      <cdr:y>0.93325</cdr:y>
    </cdr:from>
    <cdr:to>
      <cdr:x>1</cdr:x>
      <cdr:y>0.98</cdr:y>
    </cdr:to>
    <cdr:sp>
      <cdr:nvSpPr>
        <cdr:cNvPr id="2" name="TextBox 4"/>
        <cdr:cNvSpPr txBox="1">
          <a:spLocks noChangeArrowheads="1"/>
        </cdr:cNvSpPr>
      </cdr:nvSpPr>
      <cdr:spPr>
        <a:xfrm>
          <a:off x="876300" y="5943600"/>
          <a:ext cx="7867650" cy="2952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Source: </a:t>
          </a:r>
          <a:r>
            <a:rPr lang="en-US" cap="none" sz="1100" b="0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Association of Research Libraries. 2017. </a:t>
          </a:r>
          <a:r>
            <a:rPr lang="en-US" cap="none" sz="1100" b="0" i="1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ARL Statistics Analytics</a:t>
          </a:r>
          <a:r>
            <a:rPr lang="en-US" cap="none" sz="1100" b="0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. Washington, D.C.: Association of Research Libraries.</a:t>
          </a:r>
        </a:p>
      </cdr:txBody>
    </cdr:sp>
  </cdr:relSizeAnchor>
  <cdr:relSizeAnchor xmlns:cdr="http://schemas.openxmlformats.org/drawingml/2006/chartDrawing">
    <cdr:from>
      <cdr:x>0.00725</cdr:x>
      <cdr:y>0.90875</cdr:y>
    </cdr:from>
    <cdr:to>
      <cdr:x>0.1025</cdr:x>
      <cdr:y>0.99275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81675"/>
          <a:ext cx="828675" cy="533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0.0945</cdr:x>
      <cdr:y>0.2145</cdr:y>
    </cdr:from>
    <cdr:to>
      <cdr:x>0.264</cdr:x>
      <cdr:y>0.34825</cdr:y>
    </cdr:to>
    <cdr:sp>
      <cdr:nvSpPr>
        <cdr:cNvPr id="4" name="Rounded Rectangle 1"/>
        <cdr:cNvSpPr>
          <a:spLocks/>
        </cdr:cNvSpPr>
      </cdr:nvSpPr>
      <cdr:spPr>
        <a:xfrm>
          <a:off x="819150" y="1362075"/>
          <a:ext cx="1485900" cy="84772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change in ongoing expenditures in 2011 compared to 1986 for Private U.S. ARL University Libraries</a:t>
          </a:r>
        </a:p>
      </cdr:txBody>
    </cdr:sp>
  </cdr:relSizeAnchor>
  <cdr:relSizeAnchor xmlns:cdr="http://schemas.openxmlformats.org/drawingml/2006/chartDrawing">
    <cdr:from>
      <cdr:x>0.17025</cdr:x>
      <cdr:y>0.34825</cdr:y>
    </cdr:from>
    <cdr:to>
      <cdr:x>0.18725</cdr:x>
      <cdr:y>0.37625</cdr:y>
    </cdr:to>
    <cdr:sp>
      <cdr:nvSpPr>
        <cdr:cNvPr id="5" name="Down Arrow 2"/>
        <cdr:cNvSpPr>
          <a:spLocks/>
        </cdr:cNvSpPr>
      </cdr:nvSpPr>
      <cdr:spPr>
        <a:xfrm>
          <a:off x="1485900" y="2209800"/>
          <a:ext cx="152400" cy="180975"/>
        </a:xfrm>
        <a:prstGeom prst="downArrow">
          <a:avLst>
            <a:gd name="adj" fmla="val 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</cdr:x>
      <cdr:y>0.62</cdr:y>
    </cdr:from>
    <cdr:to>
      <cdr:x>0.26125</cdr:x>
      <cdr:y>0.70475</cdr:y>
    </cdr:to>
    <cdr:sp>
      <cdr:nvSpPr>
        <cdr:cNvPr id="6" name="Rounded Rectangle 9"/>
        <cdr:cNvSpPr>
          <a:spLocks/>
        </cdr:cNvSpPr>
      </cdr:nvSpPr>
      <cdr:spPr>
        <a:xfrm>
          <a:off x="800100" y="3943350"/>
          <a:ext cx="1476375" cy="54292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change in CPI in 2011 compared to CPI in 1986</a:t>
          </a:r>
        </a:p>
      </cdr:txBody>
    </cdr:sp>
  </cdr:relSizeAnchor>
  <cdr:relSizeAnchor xmlns:cdr="http://schemas.openxmlformats.org/drawingml/2006/chartDrawing">
    <cdr:from>
      <cdr:x>0.17475</cdr:x>
      <cdr:y>0.71075</cdr:y>
    </cdr:from>
    <cdr:to>
      <cdr:x>0.19175</cdr:x>
      <cdr:y>0.73875</cdr:y>
    </cdr:to>
    <cdr:sp>
      <cdr:nvSpPr>
        <cdr:cNvPr id="7" name="Down Arrow 10"/>
        <cdr:cNvSpPr>
          <a:spLocks/>
        </cdr:cNvSpPr>
      </cdr:nvSpPr>
      <cdr:spPr>
        <a:xfrm>
          <a:off x="1524000" y="4524375"/>
          <a:ext cx="152400" cy="180975"/>
        </a:xfrm>
        <a:prstGeom prst="downArrow">
          <a:avLst>
            <a:gd name="adj" fmla="val 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0.7395</cdr:y>
    </cdr:from>
    <cdr:to>
      <cdr:x>0.96125</cdr:x>
      <cdr:y>0.7915</cdr:y>
    </cdr:to>
    <cdr:sp>
      <cdr:nvSpPr>
        <cdr:cNvPr id="1" name="Rectangle 3"/>
        <cdr:cNvSpPr>
          <a:spLocks/>
        </cdr:cNvSpPr>
      </cdr:nvSpPr>
      <cdr:spPr>
        <a:xfrm>
          <a:off x="7800975" y="470535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(CPI)</a:t>
          </a:r>
        </a:p>
      </cdr:txBody>
    </cdr:sp>
  </cdr:relSizeAnchor>
  <cdr:relSizeAnchor xmlns:cdr="http://schemas.openxmlformats.org/drawingml/2006/chartDrawing">
    <cdr:from>
      <cdr:x>0.10075</cdr:x>
      <cdr:y>0.93325</cdr:y>
    </cdr:from>
    <cdr:to>
      <cdr:x>1</cdr:x>
      <cdr:y>0.98</cdr:y>
    </cdr:to>
    <cdr:sp>
      <cdr:nvSpPr>
        <cdr:cNvPr id="2" name="TextBox 4"/>
        <cdr:cNvSpPr txBox="1">
          <a:spLocks noChangeArrowheads="1"/>
        </cdr:cNvSpPr>
      </cdr:nvSpPr>
      <cdr:spPr>
        <a:xfrm>
          <a:off x="876300" y="5943600"/>
          <a:ext cx="7867650" cy="2952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Source: </a:t>
          </a:r>
          <a:r>
            <a:rPr lang="en-US" cap="none" sz="1100" b="0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Association of Research Libraries. 2017. </a:t>
          </a:r>
          <a:r>
            <a:rPr lang="en-US" cap="none" sz="1100" b="0" i="1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ARL Statistics Analytics</a:t>
          </a:r>
          <a:r>
            <a:rPr lang="en-US" cap="none" sz="1100" b="0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. Washington, D.C.: Association of Research Libraries.</a:t>
          </a:r>
        </a:p>
      </cdr:txBody>
    </cdr:sp>
  </cdr:relSizeAnchor>
  <cdr:relSizeAnchor xmlns:cdr="http://schemas.openxmlformats.org/drawingml/2006/chartDrawing">
    <cdr:from>
      <cdr:x>0.00725</cdr:x>
      <cdr:y>0.907</cdr:y>
    </cdr:from>
    <cdr:to>
      <cdr:x>0.1025</cdr:x>
      <cdr:y>0.99075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72150"/>
          <a:ext cx="828675" cy="533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0.09375</cdr:x>
      <cdr:y>0.21725</cdr:y>
    </cdr:from>
    <cdr:to>
      <cdr:x>0.263</cdr:x>
      <cdr:y>0.351</cdr:y>
    </cdr:to>
    <cdr:sp>
      <cdr:nvSpPr>
        <cdr:cNvPr id="4" name="Rounded Rectangle 10"/>
        <cdr:cNvSpPr>
          <a:spLocks/>
        </cdr:cNvSpPr>
      </cdr:nvSpPr>
      <cdr:spPr>
        <a:xfrm>
          <a:off x="819150" y="1381125"/>
          <a:ext cx="1476375" cy="84772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change in ongoing expenditures in 2011 compared to 1986 for Private U.S. ARL University Libraries</a:t>
          </a:r>
        </a:p>
      </cdr:txBody>
    </cdr:sp>
  </cdr:relSizeAnchor>
  <cdr:relSizeAnchor xmlns:cdr="http://schemas.openxmlformats.org/drawingml/2006/chartDrawing">
    <cdr:from>
      <cdr:x>0.17225</cdr:x>
      <cdr:y>0.351</cdr:y>
    </cdr:from>
    <cdr:to>
      <cdr:x>0.19</cdr:x>
      <cdr:y>0.379</cdr:y>
    </cdr:to>
    <cdr:sp>
      <cdr:nvSpPr>
        <cdr:cNvPr id="5" name="Down Arrow 11"/>
        <cdr:cNvSpPr>
          <a:spLocks/>
        </cdr:cNvSpPr>
      </cdr:nvSpPr>
      <cdr:spPr>
        <a:xfrm>
          <a:off x="1504950" y="2228850"/>
          <a:ext cx="152400" cy="180975"/>
        </a:xfrm>
        <a:prstGeom prst="downArrow">
          <a:avLst>
            <a:gd name="adj" fmla="val 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0.6275</cdr:y>
    </cdr:from>
    <cdr:to>
      <cdr:x>0.26575</cdr:x>
      <cdr:y>0.71225</cdr:y>
    </cdr:to>
    <cdr:sp>
      <cdr:nvSpPr>
        <cdr:cNvPr id="6" name="Rounded Rectangle 12"/>
        <cdr:cNvSpPr>
          <a:spLocks/>
        </cdr:cNvSpPr>
      </cdr:nvSpPr>
      <cdr:spPr>
        <a:xfrm>
          <a:off x="838200" y="3990975"/>
          <a:ext cx="1485900" cy="54292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change in CPI in 2011 compared to CPI in 1986</a:t>
          </a:r>
        </a:p>
      </cdr:txBody>
    </cdr:sp>
  </cdr:relSizeAnchor>
  <cdr:relSizeAnchor xmlns:cdr="http://schemas.openxmlformats.org/drawingml/2006/chartDrawing">
    <cdr:from>
      <cdr:x>0.17475</cdr:x>
      <cdr:y>0.71075</cdr:y>
    </cdr:from>
    <cdr:to>
      <cdr:x>0.19175</cdr:x>
      <cdr:y>0.73875</cdr:y>
    </cdr:to>
    <cdr:sp>
      <cdr:nvSpPr>
        <cdr:cNvPr id="7" name="Down Arrow 13"/>
        <cdr:cNvSpPr>
          <a:spLocks/>
        </cdr:cNvSpPr>
      </cdr:nvSpPr>
      <cdr:spPr>
        <a:xfrm>
          <a:off x="1524000" y="4524375"/>
          <a:ext cx="152400" cy="180975"/>
        </a:xfrm>
        <a:prstGeom prst="downArrow">
          <a:avLst>
            <a:gd name="adj" fmla="val 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0.89525</cdr:x>
      <cdr:y>0.7415</cdr:y>
    </cdr:from>
    <cdr:to>
      <cdr:x>0.964</cdr:x>
      <cdr:y>0.7935</cdr:y>
    </cdr:to>
    <cdr:sp>
      <cdr:nvSpPr>
        <cdr:cNvPr id="8" name="Rectangle 3"/>
        <cdr:cNvSpPr>
          <a:spLocks/>
        </cdr:cNvSpPr>
      </cdr:nvSpPr>
      <cdr:spPr>
        <a:xfrm>
          <a:off x="7820025" y="472440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(CPI)</a:t>
          </a:r>
        </a:p>
      </cdr:txBody>
    </cdr:sp>
  </cdr:relSizeAnchor>
  <cdr:relSizeAnchor xmlns:cdr="http://schemas.openxmlformats.org/drawingml/2006/chartDrawing">
    <cdr:from>
      <cdr:x>0.10075</cdr:x>
      <cdr:y>0.93325</cdr:y>
    </cdr:from>
    <cdr:to>
      <cdr:x>1</cdr:x>
      <cdr:y>0.98</cdr:y>
    </cdr:to>
    <cdr:sp>
      <cdr:nvSpPr>
        <cdr:cNvPr id="9" name="TextBox 4"/>
        <cdr:cNvSpPr txBox="1">
          <a:spLocks noChangeArrowheads="1"/>
        </cdr:cNvSpPr>
      </cdr:nvSpPr>
      <cdr:spPr>
        <a:xfrm>
          <a:off x="876300" y="5943600"/>
          <a:ext cx="7867650" cy="2952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Source: </a:t>
          </a:r>
          <a:r>
            <a:rPr lang="en-US" cap="none" sz="1100" b="0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Association of Research Libraries. 2017. </a:t>
          </a:r>
          <a:r>
            <a:rPr lang="en-US" cap="none" sz="1100" b="0" i="1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ARL Statistics Analytics</a:t>
          </a:r>
          <a:r>
            <a:rPr lang="en-US" cap="none" sz="1100" b="0" i="0" u="none" baseline="0">
              <a:solidFill>
                <a:srgbClr val="000000"/>
              </a:solidFill>
              <a:latin typeface="Mercury Text G2"/>
              <a:ea typeface="Mercury Text G2"/>
              <a:cs typeface="Mercury Text G2"/>
            </a:rPr>
            <a:t>. Washington, D.C.: Association of Research Libraries.</a:t>
          </a:r>
        </a:p>
      </cdr:txBody>
    </cdr:sp>
  </cdr:relSizeAnchor>
  <cdr:relSizeAnchor xmlns:cdr="http://schemas.openxmlformats.org/drawingml/2006/chartDrawing">
    <cdr:from>
      <cdr:x>0.00725</cdr:x>
      <cdr:y>0.90875</cdr:y>
    </cdr:from>
    <cdr:to>
      <cdr:x>0.1025</cdr:x>
      <cdr:y>0.99275</cdr:y>
    </cdr:to>
    <cdr:pic>
      <cdr:nvPicPr>
        <cdr:cNvPr id="10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81675"/>
          <a:ext cx="828675" cy="533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0.0945</cdr:x>
      <cdr:y>0.2145</cdr:y>
    </cdr:from>
    <cdr:to>
      <cdr:x>0.264</cdr:x>
      <cdr:y>0.34825</cdr:y>
    </cdr:to>
    <cdr:sp>
      <cdr:nvSpPr>
        <cdr:cNvPr id="11" name="Rounded Rectangle 1"/>
        <cdr:cNvSpPr>
          <a:spLocks/>
        </cdr:cNvSpPr>
      </cdr:nvSpPr>
      <cdr:spPr>
        <a:xfrm>
          <a:off x="819150" y="1362075"/>
          <a:ext cx="1485900" cy="84772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change in ongoing expenditures in 2011 compared to 1986 for Private U.S. ARL University Libraries</a:t>
          </a:r>
        </a:p>
      </cdr:txBody>
    </cdr:sp>
  </cdr:relSizeAnchor>
  <cdr:relSizeAnchor xmlns:cdr="http://schemas.openxmlformats.org/drawingml/2006/chartDrawing">
    <cdr:from>
      <cdr:x>0.092</cdr:x>
      <cdr:y>0.62</cdr:y>
    </cdr:from>
    <cdr:to>
      <cdr:x>0.26125</cdr:x>
      <cdr:y>0.70475</cdr:y>
    </cdr:to>
    <cdr:sp>
      <cdr:nvSpPr>
        <cdr:cNvPr id="12" name="Rounded Rectangle 9"/>
        <cdr:cNvSpPr>
          <a:spLocks/>
        </cdr:cNvSpPr>
      </cdr:nvSpPr>
      <cdr:spPr>
        <a:xfrm>
          <a:off x="800100" y="3943350"/>
          <a:ext cx="1476375" cy="54292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change in CPI in 2011 compared to CPI in 1986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lstatistics.org/About/Mailings/stats_2011-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5" sqref="B15"/>
    </sheetView>
  </sheetViews>
  <sheetFormatPr defaultColWidth="9.140625" defaultRowHeight="12" customHeight="1"/>
  <cols>
    <col min="1" max="1" width="15.00390625" style="9" customWidth="1"/>
    <col min="2" max="2" width="7.7109375" style="9" customWidth="1"/>
    <col min="3" max="10" width="15.140625" style="28" customWidth="1"/>
    <col min="11" max="11" width="6.140625" style="28" customWidth="1"/>
    <col min="12" max="12" width="15.28125" style="9" customWidth="1"/>
    <col min="13" max="13" width="15.28125" style="8" customWidth="1"/>
    <col min="14" max="14" width="14.7109375" style="8" customWidth="1"/>
    <col min="15" max="15" width="9.57421875" style="8" customWidth="1"/>
    <col min="16" max="16384" width="8.8515625" style="8" customWidth="1"/>
  </cols>
  <sheetData>
    <row r="1" spans="2:13" ht="12" customHeight="1">
      <c r="B1" s="39" t="s">
        <v>2</v>
      </c>
      <c r="C1" s="42"/>
      <c r="D1" s="43"/>
      <c r="E1" s="43"/>
      <c r="F1" s="43"/>
      <c r="L1" s="44"/>
      <c r="M1" s="42"/>
    </row>
    <row r="2" spans="2:13" ht="12" customHeight="1">
      <c r="B2" s="41" t="s">
        <v>35</v>
      </c>
      <c r="C2" s="2"/>
      <c r="D2" s="45"/>
      <c r="E2" s="45"/>
      <c r="F2" s="45"/>
      <c r="L2" s="13"/>
      <c r="M2" s="2"/>
    </row>
    <row r="3" spans="2:13" ht="12" customHeight="1">
      <c r="B3" s="41"/>
      <c r="C3" s="2"/>
      <c r="D3" s="45"/>
      <c r="E3" s="45"/>
      <c r="F3" s="45"/>
      <c r="L3" s="13"/>
      <c r="M3" s="2"/>
    </row>
    <row r="4" spans="2:13" ht="39.75" customHeight="1">
      <c r="B4" s="161" t="s">
        <v>33</v>
      </c>
      <c r="C4" s="161"/>
      <c r="D4" s="161"/>
      <c r="E4" s="161"/>
      <c r="F4" s="161"/>
      <c r="L4" s="150"/>
      <c r="M4" s="150"/>
    </row>
    <row r="5" spans="1:13" ht="12" customHeight="1">
      <c r="A5" s="8"/>
      <c r="B5" s="45"/>
      <c r="C5" s="2"/>
      <c r="D5" s="45"/>
      <c r="E5" s="45"/>
      <c r="F5" s="45"/>
      <c r="L5" s="13"/>
      <c r="M5" s="2"/>
    </row>
    <row r="6" spans="1:13" ht="12" customHeight="1">
      <c r="A6" s="148" t="s">
        <v>39</v>
      </c>
      <c r="B6" s="45"/>
      <c r="C6" s="2"/>
      <c r="D6" s="45"/>
      <c r="E6" s="45"/>
      <c r="F6" s="45"/>
      <c r="G6" s="155"/>
      <c r="H6" s="23"/>
      <c r="I6" s="23"/>
      <c r="J6" s="22"/>
      <c r="K6" s="1"/>
      <c r="L6" s="13"/>
      <c r="M6" s="2"/>
    </row>
    <row r="7" spans="1:13" ht="12" customHeight="1">
      <c r="A7" s="148" t="s">
        <v>40</v>
      </c>
      <c r="B7" s="36" t="s">
        <v>31</v>
      </c>
      <c r="C7" s="2"/>
      <c r="D7" s="45"/>
      <c r="E7" s="45"/>
      <c r="F7" s="45"/>
      <c r="G7" s="45"/>
      <c r="H7" s="45"/>
      <c r="I7" s="45"/>
      <c r="J7" s="45"/>
      <c r="K7" s="45"/>
      <c r="L7" s="13"/>
      <c r="M7" s="2"/>
    </row>
    <row r="8" spans="1:13" ht="12" customHeight="1" thickBot="1">
      <c r="A8" s="148" t="s">
        <v>41</v>
      </c>
      <c r="B8" s="37" t="s">
        <v>32</v>
      </c>
      <c r="C8" s="2"/>
      <c r="D8" s="45"/>
      <c r="E8" s="45"/>
      <c r="F8" s="45"/>
      <c r="G8" s="45"/>
      <c r="H8" s="45"/>
      <c r="I8" s="45"/>
      <c r="J8" s="45"/>
      <c r="K8" s="45"/>
      <c r="L8" s="13"/>
      <c r="M8" s="2"/>
    </row>
    <row r="9" spans="1:13" ht="24.75" customHeight="1" thickBot="1">
      <c r="A9" s="149" t="s">
        <v>42</v>
      </c>
      <c r="B9" s="45"/>
      <c r="C9" s="2"/>
      <c r="D9" s="45"/>
      <c r="E9" s="45"/>
      <c r="F9" s="158" t="s">
        <v>9</v>
      </c>
      <c r="G9" s="159"/>
      <c r="H9" s="159"/>
      <c r="I9" s="159"/>
      <c r="J9" s="160"/>
      <c r="K9" s="45"/>
      <c r="L9" s="13"/>
      <c r="M9" s="2"/>
    </row>
    <row r="10" spans="2:13" ht="12" customHeight="1">
      <c r="B10" s="38"/>
      <c r="C10" s="156" t="s">
        <v>44</v>
      </c>
      <c r="D10" s="2"/>
      <c r="E10" s="45"/>
      <c r="F10" s="151" t="s">
        <v>28</v>
      </c>
      <c r="G10" s="33" t="s">
        <v>17</v>
      </c>
      <c r="H10" s="33"/>
      <c r="I10" s="34" t="s">
        <v>36</v>
      </c>
      <c r="J10" s="35"/>
      <c r="K10" s="45"/>
      <c r="L10" s="13"/>
      <c r="M10" s="2"/>
    </row>
    <row r="11" spans="2:13" ht="12" customHeight="1">
      <c r="B11" s="13"/>
      <c r="C11" s="45" t="s">
        <v>43</v>
      </c>
      <c r="D11" s="45"/>
      <c r="E11" s="45"/>
      <c r="F11" s="152" t="s">
        <v>29</v>
      </c>
      <c r="G11" s="23" t="s">
        <v>18</v>
      </c>
      <c r="H11" s="23"/>
      <c r="I11" s="24" t="s">
        <v>19</v>
      </c>
      <c r="J11" s="18"/>
      <c r="K11" s="45"/>
      <c r="L11" s="2"/>
      <c r="M11" s="2"/>
    </row>
    <row r="12" spans="1:11" s="3" customFormat="1" ht="12.75" customHeight="1">
      <c r="A12" s="40" t="s">
        <v>34</v>
      </c>
      <c r="B12" s="4"/>
      <c r="C12" s="25"/>
      <c r="F12" s="153" t="s">
        <v>10</v>
      </c>
      <c r="G12" s="23" t="s">
        <v>20</v>
      </c>
      <c r="H12" s="23"/>
      <c r="I12" s="24" t="s">
        <v>19</v>
      </c>
      <c r="J12" s="18"/>
      <c r="K12" s="25"/>
    </row>
    <row r="13" spans="1:11" s="3" customFormat="1" ht="12.75" customHeight="1" thickBot="1">
      <c r="A13" s="46"/>
      <c r="B13" s="4"/>
      <c r="C13" s="25"/>
      <c r="D13" s="25"/>
      <c r="E13" s="25"/>
      <c r="F13" s="154" t="s">
        <v>11</v>
      </c>
      <c r="G13" s="26" t="s">
        <v>21</v>
      </c>
      <c r="H13" s="26"/>
      <c r="I13" s="27" t="s">
        <v>19</v>
      </c>
      <c r="J13" s="19"/>
      <c r="K13" s="25"/>
    </row>
    <row r="14" spans="1:13" s="58" customFormat="1" ht="41.25" thickBot="1">
      <c r="A14" s="49" t="s">
        <v>0</v>
      </c>
      <c r="B14" s="50" t="s">
        <v>9</v>
      </c>
      <c r="C14" s="51" t="s">
        <v>12</v>
      </c>
      <c r="D14" s="52" t="s">
        <v>3</v>
      </c>
      <c r="E14" s="52" t="s">
        <v>4</v>
      </c>
      <c r="F14" s="53" t="s">
        <v>6</v>
      </c>
      <c r="G14" s="54" t="s">
        <v>5</v>
      </c>
      <c r="H14" s="52" t="s">
        <v>7</v>
      </c>
      <c r="I14" s="52" t="s">
        <v>8</v>
      </c>
      <c r="J14" s="52" t="s">
        <v>24</v>
      </c>
      <c r="K14" s="55" t="s">
        <v>1</v>
      </c>
      <c r="L14" s="56" t="s">
        <v>15</v>
      </c>
      <c r="M14" s="57" t="s">
        <v>16</v>
      </c>
    </row>
    <row r="15" spans="1:13" s="67" customFormat="1" ht="9.75">
      <c r="A15" s="59">
        <v>1986</v>
      </c>
      <c r="B15" s="60" t="s">
        <v>28</v>
      </c>
      <c r="C15" s="61">
        <v>330545622</v>
      </c>
      <c r="D15" s="61">
        <v>165322209</v>
      </c>
      <c r="E15" s="61">
        <v>133270989</v>
      </c>
      <c r="F15" s="62"/>
      <c r="G15" s="61">
        <v>543280069</v>
      </c>
      <c r="H15" s="61">
        <v>134700232</v>
      </c>
      <c r="I15" s="61">
        <v>1027621376</v>
      </c>
      <c r="J15" s="63">
        <v>3827348</v>
      </c>
      <c r="K15" s="64">
        <v>109.6</v>
      </c>
      <c r="L15" s="65">
        <f aca="true" t="shared" si="0" ref="L15:L38">D15/C15</f>
        <v>0.5001494438186811</v>
      </c>
      <c r="M15" s="66">
        <f aca="true" t="shared" si="1" ref="M15:M38">D15/I15</f>
        <v>0.1608785228305722</v>
      </c>
    </row>
    <row r="16" spans="1:13" s="3" customFormat="1" ht="9.75">
      <c r="A16" s="68">
        <v>2011</v>
      </c>
      <c r="B16" s="69" t="s">
        <v>28</v>
      </c>
      <c r="C16" s="70">
        <v>1383310018.4419832</v>
      </c>
      <c r="D16" s="70">
        <v>917923699.5917675</v>
      </c>
      <c r="E16" s="70">
        <v>298287314.7880388</v>
      </c>
      <c r="F16" s="71"/>
      <c r="G16" s="70">
        <v>1460411504.05135</v>
      </c>
      <c r="H16" s="70">
        <v>375763912.8595526</v>
      </c>
      <c r="I16" s="70">
        <v>3232380180.1511807</v>
      </c>
      <c r="J16" s="72">
        <v>20840636.89934092</v>
      </c>
      <c r="K16" s="73">
        <v>225.9</v>
      </c>
      <c r="L16" s="74">
        <f t="shared" si="0"/>
        <v>0.6635704848184513</v>
      </c>
      <c r="M16" s="75">
        <f t="shared" si="1"/>
        <v>0.28397764137658943</v>
      </c>
    </row>
    <row r="17" spans="1:13" s="3" customFormat="1" ht="9.75">
      <c r="A17" s="68">
        <v>2012</v>
      </c>
      <c r="B17" s="69" t="s">
        <v>28</v>
      </c>
      <c r="C17" s="70">
        <v>1455987991.265916</v>
      </c>
      <c r="D17" s="76">
        <v>983279613.810003</v>
      </c>
      <c r="E17" s="76">
        <v>371813526.233536</v>
      </c>
      <c r="F17" s="70">
        <v>69235291.2223772</v>
      </c>
      <c r="G17" s="70">
        <v>1453647708.699711</v>
      </c>
      <c r="H17" s="70">
        <v>363768372.81468564</v>
      </c>
      <c r="I17" s="70">
        <v>3273404072.7803135</v>
      </c>
      <c r="J17" s="72">
        <v>29781239.758493572</v>
      </c>
      <c r="K17" s="77">
        <v>229.1</v>
      </c>
      <c r="L17" s="74">
        <f t="shared" si="0"/>
        <v>0.6753349750880058</v>
      </c>
      <c r="M17" s="75">
        <f t="shared" si="1"/>
        <v>0.30038442915934915</v>
      </c>
    </row>
    <row r="18" spans="1:13" s="3" customFormat="1" ht="9.75">
      <c r="A18" s="68">
        <v>2013</v>
      </c>
      <c r="B18" s="69" t="s">
        <v>28</v>
      </c>
      <c r="C18" s="70">
        <v>1503420556.9775033</v>
      </c>
      <c r="D18" s="76">
        <v>1033073883.1674298</v>
      </c>
      <c r="E18" s="76">
        <v>376809496.699383</v>
      </c>
      <c r="F18" s="70">
        <v>74190095.11069083</v>
      </c>
      <c r="G18" s="70">
        <v>1466675576.6089983</v>
      </c>
      <c r="H18" s="70">
        <v>390245343.3047979</v>
      </c>
      <c r="I18" s="70">
        <v>3360341474.8958793</v>
      </c>
      <c r="J18" s="72">
        <v>32601798.741389606</v>
      </c>
      <c r="K18" s="78">
        <v>233.596</v>
      </c>
      <c r="L18" s="74">
        <f t="shared" si="0"/>
        <v>0.6871489673151305</v>
      </c>
      <c r="M18" s="75">
        <f t="shared" si="1"/>
        <v>0.3074312211676165</v>
      </c>
    </row>
    <row r="19" spans="1:13" s="3" customFormat="1" ht="9.75">
      <c r="A19" s="68">
        <v>2014</v>
      </c>
      <c r="B19" s="69" t="s">
        <v>28</v>
      </c>
      <c r="C19" s="70">
        <v>1534077855.9260228</v>
      </c>
      <c r="D19" s="76">
        <v>1084574535.9788902</v>
      </c>
      <c r="E19" s="76">
        <v>356349450.40631425</v>
      </c>
      <c r="F19" s="70">
        <v>71592872.54081821</v>
      </c>
      <c r="G19" s="70">
        <v>1482388258.5447414</v>
      </c>
      <c r="H19" s="70">
        <v>412581486.9884177</v>
      </c>
      <c r="I19" s="70">
        <v>3429047601.459182</v>
      </c>
      <c r="J19" s="72">
        <v>34055770.97440687</v>
      </c>
      <c r="K19" s="78">
        <v>238.25</v>
      </c>
      <c r="L19" s="74">
        <f t="shared" si="0"/>
        <v>0.7069879353184478</v>
      </c>
      <c r="M19" s="75">
        <f t="shared" si="1"/>
        <v>0.3162903120730564</v>
      </c>
    </row>
    <row r="20" spans="1:14" s="3" customFormat="1" ht="10.5" thickBot="1">
      <c r="A20" s="79">
        <v>2015</v>
      </c>
      <c r="B20" s="80" t="s">
        <v>28</v>
      </c>
      <c r="C20" s="81">
        <v>1541034860.902888</v>
      </c>
      <c r="D20" s="82">
        <v>1116307350.804072</v>
      </c>
      <c r="E20" s="82">
        <v>330825905.48947954</v>
      </c>
      <c r="F20" s="83">
        <v>72702517.6093364</v>
      </c>
      <c r="G20" s="83">
        <v>1459977970.4380271</v>
      </c>
      <c r="H20" s="83">
        <v>393943065.2663771</v>
      </c>
      <c r="I20" s="83">
        <v>3394955896.6072917</v>
      </c>
      <c r="J20" s="84">
        <v>33062837.49143879</v>
      </c>
      <c r="K20" s="85">
        <v>238.654</v>
      </c>
      <c r="L20" s="86">
        <f t="shared" si="0"/>
        <v>0.7243881232836163</v>
      </c>
      <c r="M20" s="87">
        <f t="shared" si="1"/>
        <v>0.32881350591907255</v>
      </c>
      <c r="N20" s="29"/>
    </row>
    <row r="21" spans="1:13" s="67" customFormat="1" ht="9.75">
      <c r="A21" s="88">
        <v>1986</v>
      </c>
      <c r="B21" s="89" t="s">
        <v>29</v>
      </c>
      <c r="C21" s="61">
        <v>292681991</v>
      </c>
      <c r="D21" s="61">
        <v>145435803</v>
      </c>
      <c r="E21" s="61">
        <v>117191734</v>
      </c>
      <c r="F21" s="62"/>
      <c r="G21" s="61">
        <v>464939658</v>
      </c>
      <c r="H21" s="90">
        <v>124123763</v>
      </c>
      <c r="I21" s="61">
        <v>899195358</v>
      </c>
      <c r="J21" s="91">
        <v>3827348</v>
      </c>
      <c r="K21" s="64">
        <v>109.6</v>
      </c>
      <c r="L21" s="65">
        <f t="shared" si="0"/>
        <v>0.49690724906951994</v>
      </c>
      <c r="M21" s="66">
        <f t="shared" si="1"/>
        <v>0.16173993972064077</v>
      </c>
    </row>
    <row r="22" spans="1:13" s="3" customFormat="1" ht="9.75">
      <c r="A22" s="92">
        <v>2011</v>
      </c>
      <c r="B22" s="93" t="s">
        <v>29</v>
      </c>
      <c r="C22" s="94">
        <v>1180248598.43</v>
      </c>
      <c r="D22" s="94">
        <v>778791165.14</v>
      </c>
      <c r="E22" s="94">
        <v>246961070.53</v>
      </c>
      <c r="F22" s="71"/>
      <c r="G22" s="94">
        <v>1246239590.73</v>
      </c>
      <c r="H22" s="94">
        <v>333987712.53999996</v>
      </c>
      <c r="I22" s="94">
        <v>2772202945.2799997</v>
      </c>
      <c r="J22" s="95">
        <v>20045565</v>
      </c>
      <c r="K22" s="73">
        <v>225.9</v>
      </c>
      <c r="L22" s="74">
        <f t="shared" si="0"/>
        <v>0.6598534971157517</v>
      </c>
      <c r="M22" s="75">
        <f t="shared" si="1"/>
        <v>0.2809286262630891</v>
      </c>
    </row>
    <row r="23" spans="1:13" s="3" customFormat="1" ht="9.75">
      <c r="A23" s="92">
        <v>2012</v>
      </c>
      <c r="B23" s="93" t="s">
        <v>29</v>
      </c>
      <c r="C23" s="94">
        <v>1237372928</v>
      </c>
      <c r="D23" s="96">
        <v>840730101</v>
      </c>
      <c r="E23" s="96">
        <v>305322236</v>
      </c>
      <c r="F23" s="94">
        <v>59661027</v>
      </c>
      <c r="G23" s="94">
        <v>1237057087</v>
      </c>
      <c r="H23" s="94">
        <v>322748593</v>
      </c>
      <c r="I23" s="94">
        <v>2797178608</v>
      </c>
      <c r="J23" s="95">
        <v>29264681</v>
      </c>
      <c r="K23" s="77">
        <v>229.1</v>
      </c>
      <c r="L23" s="74">
        <f t="shared" si="0"/>
        <v>0.6794476280961596</v>
      </c>
      <c r="M23" s="75">
        <f t="shared" si="1"/>
        <v>0.30056361027339873</v>
      </c>
    </row>
    <row r="24" spans="1:13" s="3" customFormat="1" ht="9.75">
      <c r="A24" s="92">
        <v>2013</v>
      </c>
      <c r="B24" s="93" t="s">
        <v>29</v>
      </c>
      <c r="C24" s="94">
        <v>1284912726</v>
      </c>
      <c r="D24" s="96">
        <v>883253050</v>
      </c>
      <c r="E24" s="96">
        <v>318388127</v>
      </c>
      <c r="F24" s="94">
        <v>63924467</v>
      </c>
      <c r="G24" s="94">
        <v>1246170709</v>
      </c>
      <c r="H24" s="94">
        <v>345649540</v>
      </c>
      <c r="I24" s="94">
        <v>2876732974</v>
      </c>
      <c r="J24" s="95">
        <v>32099786</v>
      </c>
      <c r="K24" s="78">
        <v>233.596</v>
      </c>
      <c r="L24" s="74">
        <f t="shared" si="0"/>
        <v>0.6874031458538142</v>
      </c>
      <c r="M24" s="75">
        <f t="shared" si="1"/>
        <v>0.307033380568467</v>
      </c>
    </row>
    <row r="25" spans="1:13" s="3" customFormat="1" ht="9.75">
      <c r="A25" s="92">
        <v>2014</v>
      </c>
      <c r="B25" s="93" t="s">
        <v>29</v>
      </c>
      <c r="C25" s="94">
        <v>1321168124</v>
      </c>
      <c r="D25" s="96">
        <v>933783615</v>
      </c>
      <c r="E25" s="96">
        <v>302821425</v>
      </c>
      <c r="F25" s="94">
        <v>63002087</v>
      </c>
      <c r="G25" s="94">
        <v>1275385830</v>
      </c>
      <c r="H25" s="94">
        <v>366154433</v>
      </c>
      <c r="I25" s="94">
        <v>2962708387</v>
      </c>
      <c r="J25" s="95">
        <v>33732442</v>
      </c>
      <c r="K25" s="78">
        <v>238.25</v>
      </c>
      <c r="L25" s="74">
        <f t="shared" si="0"/>
        <v>0.7067863643068034</v>
      </c>
      <c r="M25" s="75">
        <f t="shared" si="1"/>
        <v>0.31517905005343344</v>
      </c>
    </row>
    <row r="26" spans="1:14" s="3" customFormat="1" ht="10.5" thickBot="1">
      <c r="A26" s="97">
        <v>2015</v>
      </c>
      <c r="B26" s="98" t="s">
        <v>29</v>
      </c>
      <c r="C26" s="99">
        <v>1354323601</v>
      </c>
      <c r="D26" s="100">
        <v>976191651</v>
      </c>
      <c r="E26" s="100">
        <v>291778519</v>
      </c>
      <c r="F26" s="99">
        <v>65154344</v>
      </c>
      <c r="G26" s="99">
        <v>1289738548</v>
      </c>
      <c r="H26" s="99">
        <v>358645758</v>
      </c>
      <c r="I26" s="99">
        <v>3002707907</v>
      </c>
      <c r="J26" s="101">
        <v>32808608</v>
      </c>
      <c r="K26" s="85">
        <v>238.654</v>
      </c>
      <c r="L26" s="86">
        <f t="shared" si="0"/>
        <v>0.7207964553517369</v>
      </c>
      <c r="M26" s="87">
        <f t="shared" si="1"/>
        <v>0.3251037667447685</v>
      </c>
      <c r="N26" s="29"/>
    </row>
    <row r="27" spans="1:13" s="3" customFormat="1" ht="9.75">
      <c r="A27" s="102">
        <v>1986</v>
      </c>
      <c r="B27" s="89" t="s">
        <v>10</v>
      </c>
      <c r="C27" s="61">
        <v>200359865</v>
      </c>
      <c r="D27" s="61">
        <v>101996576</v>
      </c>
      <c r="E27" s="61">
        <v>78655881</v>
      </c>
      <c r="F27" s="62"/>
      <c r="G27" s="61">
        <v>309386198</v>
      </c>
      <c r="H27" s="61">
        <v>73817599</v>
      </c>
      <c r="I27" s="61">
        <v>595717142</v>
      </c>
      <c r="J27" s="63">
        <v>3811618</v>
      </c>
      <c r="K27" s="64">
        <v>109.6</v>
      </c>
      <c r="L27" s="65">
        <f t="shared" si="0"/>
        <v>0.5090669031944097</v>
      </c>
      <c r="M27" s="66">
        <f t="shared" si="1"/>
        <v>0.17121645292523746</v>
      </c>
    </row>
    <row r="28" spans="1:13" s="3" customFormat="1" ht="9.75">
      <c r="A28" s="68">
        <v>2011</v>
      </c>
      <c r="B28" s="93" t="s">
        <v>10</v>
      </c>
      <c r="C28" s="94">
        <v>732701585.4300001</v>
      </c>
      <c r="D28" s="94">
        <v>521965295.14</v>
      </c>
      <c r="E28" s="94">
        <v>132983529.53</v>
      </c>
      <c r="F28" s="71"/>
      <c r="G28" s="94">
        <v>790338785.73</v>
      </c>
      <c r="H28" s="94">
        <v>207409615.54</v>
      </c>
      <c r="I28" s="94">
        <v>1737606761.28</v>
      </c>
      <c r="J28" s="95">
        <v>17390933</v>
      </c>
      <c r="K28" s="73">
        <v>225.9</v>
      </c>
      <c r="L28" s="74">
        <f t="shared" si="0"/>
        <v>0.7123845580785452</v>
      </c>
      <c r="M28" s="75">
        <f t="shared" si="1"/>
        <v>0.30039322289209824</v>
      </c>
    </row>
    <row r="29" spans="1:13" s="3" customFormat="1" ht="9.75">
      <c r="A29" s="68">
        <v>2012</v>
      </c>
      <c r="B29" s="93" t="s">
        <v>10</v>
      </c>
      <c r="C29" s="94">
        <v>749951060</v>
      </c>
      <c r="D29" s="96">
        <v>557965218</v>
      </c>
      <c r="E29" s="96">
        <v>159919147</v>
      </c>
      <c r="F29" s="94">
        <v>32066695</v>
      </c>
      <c r="G29" s="94">
        <v>768131829</v>
      </c>
      <c r="H29" s="94">
        <v>207778002</v>
      </c>
      <c r="I29" s="94">
        <v>1725860891</v>
      </c>
      <c r="J29" s="95">
        <v>21355961</v>
      </c>
      <c r="K29" s="77">
        <v>229.1</v>
      </c>
      <c r="L29" s="74">
        <f t="shared" si="0"/>
        <v>0.7440021726217708</v>
      </c>
      <c r="M29" s="75">
        <f t="shared" si="1"/>
        <v>0.32329675057223367</v>
      </c>
    </row>
    <row r="30" spans="1:13" s="3" customFormat="1" ht="9.75">
      <c r="A30" s="68">
        <v>2013</v>
      </c>
      <c r="B30" s="93" t="s">
        <v>10</v>
      </c>
      <c r="C30" s="94">
        <v>781558172</v>
      </c>
      <c r="D30" s="96">
        <v>584937530</v>
      </c>
      <c r="E30" s="96">
        <v>161772822</v>
      </c>
      <c r="F30" s="94">
        <v>35364697</v>
      </c>
      <c r="G30" s="94">
        <v>775250562</v>
      </c>
      <c r="H30" s="94">
        <v>218632720</v>
      </c>
      <c r="I30" s="94">
        <v>1775441453</v>
      </c>
      <c r="J30" s="95">
        <v>23761642</v>
      </c>
      <c r="K30" s="78">
        <v>233.596</v>
      </c>
      <c r="L30" s="74">
        <f t="shared" si="0"/>
        <v>0.7484248146278739</v>
      </c>
      <c r="M30" s="75">
        <f t="shared" si="1"/>
        <v>0.32946033168912386</v>
      </c>
    </row>
    <row r="31" spans="1:13" s="3" customFormat="1" ht="9.75">
      <c r="A31" s="68">
        <v>2014</v>
      </c>
      <c r="B31" s="93" t="s">
        <v>10</v>
      </c>
      <c r="C31" s="94">
        <v>802522452</v>
      </c>
      <c r="D31" s="96">
        <v>613053670</v>
      </c>
      <c r="E31" s="96">
        <v>153447920</v>
      </c>
      <c r="F31" s="94">
        <v>36020862</v>
      </c>
      <c r="G31" s="94">
        <v>794736450</v>
      </c>
      <c r="H31" s="94">
        <v>223887597</v>
      </c>
      <c r="I31" s="94">
        <v>1821146499</v>
      </c>
      <c r="J31" s="95">
        <v>29768498</v>
      </c>
      <c r="K31" s="78">
        <v>238.25</v>
      </c>
      <c r="L31" s="74">
        <f t="shared" si="0"/>
        <v>0.7639084345518099</v>
      </c>
      <c r="M31" s="75">
        <f t="shared" si="1"/>
        <v>0.3366306172164791</v>
      </c>
    </row>
    <row r="32" spans="1:14" s="3" customFormat="1" ht="10.5" thickBot="1">
      <c r="A32" s="79">
        <v>2015</v>
      </c>
      <c r="B32" s="98" t="s">
        <v>10</v>
      </c>
      <c r="C32" s="99">
        <v>836354443</v>
      </c>
      <c r="D32" s="100">
        <v>640351656</v>
      </c>
      <c r="E32" s="100">
        <v>156750290</v>
      </c>
      <c r="F32" s="99">
        <v>39252497</v>
      </c>
      <c r="G32" s="99">
        <v>806058881</v>
      </c>
      <c r="H32" s="99">
        <v>230769459</v>
      </c>
      <c r="I32" s="99">
        <v>1873182783</v>
      </c>
      <c r="J32" s="101">
        <v>28476620</v>
      </c>
      <c r="K32" s="85">
        <v>238.654</v>
      </c>
      <c r="L32" s="86">
        <f t="shared" si="0"/>
        <v>0.7656462655989023</v>
      </c>
      <c r="M32" s="87">
        <f t="shared" si="1"/>
        <v>0.3418522003359669</v>
      </c>
      <c r="N32" s="29"/>
    </row>
    <row r="33" spans="1:13" s="3" customFormat="1" ht="9.75">
      <c r="A33" s="102">
        <v>1986</v>
      </c>
      <c r="B33" s="89" t="s">
        <v>11</v>
      </c>
      <c r="C33" s="61">
        <v>92322126</v>
      </c>
      <c r="D33" s="103">
        <v>43439227</v>
      </c>
      <c r="E33" s="103">
        <v>38535853</v>
      </c>
      <c r="F33" s="104"/>
      <c r="G33" s="103">
        <v>155553460</v>
      </c>
      <c r="H33" s="105">
        <v>50306164</v>
      </c>
      <c r="I33" s="103">
        <v>303478216</v>
      </c>
      <c r="J33" s="106">
        <v>15730</v>
      </c>
      <c r="K33" s="64">
        <v>109.6</v>
      </c>
      <c r="L33" s="65">
        <f t="shared" si="0"/>
        <v>0.4705180532779325</v>
      </c>
      <c r="M33" s="66">
        <f t="shared" si="1"/>
        <v>0.1431378751745397</v>
      </c>
    </row>
    <row r="34" spans="1:13" s="3" customFormat="1" ht="9.75">
      <c r="A34" s="68">
        <v>2011</v>
      </c>
      <c r="B34" s="93" t="s">
        <v>11</v>
      </c>
      <c r="C34" s="94">
        <v>447547013</v>
      </c>
      <c r="D34" s="94">
        <v>256825870</v>
      </c>
      <c r="E34" s="94">
        <v>113977541</v>
      </c>
      <c r="F34" s="71"/>
      <c r="G34" s="94">
        <v>455900805</v>
      </c>
      <c r="H34" s="94">
        <v>126578097</v>
      </c>
      <c r="I34" s="94">
        <v>1034596184</v>
      </c>
      <c r="J34" s="95">
        <v>2654632</v>
      </c>
      <c r="K34" s="73">
        <v>225.9</v>
      </c>
      <c r="L34" s="74">
        <f t="shared" si="0"/>
        <v>0.5738522714707516</v>
      </c>
      <c r="M34" s="75">
        <f t="shared" si="1"/>
        <v>0.2482377897500538</v>
      </c>
    </row>
    <row r="35" spans="1:13" s="3" customFormat="1" ht="9.75">
      <c r="A35" s="68">
        <v>2012</v>
      </c>
      <c r="B35" s="93" t="s">
        <v>11</v>
      </c>
      <c r="C35" s="94">
        <v>487421868</v>
      </c>
      <c r="D35" s="96">
        <v>282764883</v>
      </c>
      <c r="E35" s="96">
        <v>145403089</v>
      </c>
      <c r="F35" s="94">
        <v>27594332</v>
      </c>
      <c r="G35" s="94">
        <v>468925258</v>
      </c>
      <c r="H35" s="94">
        <v>114970591</v>
      </c>
      <c r="I35" s="94">
        <v>1071317717</v>
      </c>
      <c r="J35" s="95">
        <v>7908720</v>
      </c>
      <c r="K35" s="77">
        <v>229.1</v>
      </c>
      <c r="L35" s="74">
        <f t="shared" si="0"/>
        <v>0.5801235060713361</v>
      </c>
      <c r="M35" s="75">
        <f t="shared" si="1"/>
        <v>0.2639411992474311</v>
      </c>
    </row>
    <row r="36" spans="1:13" s="3" customFormat="1" ht="9.75">
      <c r="A36" s="68">
        <v>2013</v>
      </c>
      <c r="B36" s="93" t="s">
        <v>11</v>
      </c>
      <c r="C36" s="94">
        <v>503354554</v>
      </c>
      <c r="D36" s="96">
        <v>298315520</v>
      </c>
      <c r="E36" s="96">
        <v>156615305</v>
      </c>
      <c r="F36" s="94">
        <v>28559770</v>
      </c>
      <c r="G36" s="94">
        <v>470920147</v>
      </c>
      <c r="H36" s="94">
        <v>127016820</v>
      </c>
      <c r="I36" s="94">
        <v>1101291521</v>
      </c>
      <c r="J36" s="95">
        <v>8338144</v>
      </c>
      <c r="K36" s="78">
        <v>233.596</v>
      </c>
      <c r="L36" s="74">
        <f t="shared" si="0"/>
        <v>0.5926548545739392</v>
      </c>
      <c r="M36" s="75">
        <f t="shared" si="1"/>
        <v>0.2708778868370131</v>
      </c>
    </row>
    <row r="37" spans="1:13" s="3" customFormat="1" ht="9.75">
      <c r="A37" s="68">
        <v>2014</v>
      </c>
      <c r="B37" s="93" t="s">
        <v>11</v>
      </c>
      <c r="C37" s="94">
        <v>518645672</v>
      </c>
      <c r="D37" s="96">
        <v>320729945</v>
      </c>
      <c r="E37" s="96">
        <v>149373505</v>
      </c>
      <c r="F37" s="94">
        <v>26981225</v>
      </c>
      <c r="G37" s="94">
        <v>480649380</v>
      </c>
      <c r="H37" s="94">
        <v>142266836</v>
      </c>
      <c r="I37" s="94">
        <v>1141561888</v>
      </c>
      <c r="J37" s="95">
        <v>3963944</v>
      </c>
      <c r="K37" s="78">
        <v>238.25</v>
      </c>
      <c r="L37" s="74">
        <f t="shared" si="0"/>
        <v>0.6183989615939569</v>
      </c>
      <c r="M37" s="75">
        <f t="shared" si="1"/>
        <v>0.28095712406965007</v>
      </c>
    </row>
    <row r="38" spans="1:14" s="3" customFormat="1" ht="10.5" thickBot="1">
      <c r="A38" s="107">
        <v>2015</v>
      </c>
      <c r="B38" s="108" t="s">
        <v>11</v>
      </c>
      <c r="C38" s="109">
        <v>517969158</v>
      </c>
      <c r="D38" s="110">
        <v>335839995</v>
      </c>
      <c r="E38" s="110">
        <v>135028229</v>
      </c>
      <c r="F38" s="109">
        <v>25901847</v>
      </c>
      <c r="G38" s="109">
        <v>483679667</v>
      </c>
      <c r="H38" s="109">
        <v>127876299</v>
      </c>
      <c r="I38" s="109">
        <v>1129525124</v>
      </c>
      <c r="J38" s="111">
        <v>4331988</v>
      </c>
      <c r="K38" s="112">
        <v>238.654</v>
      </c>
      <c r="L38" s="113">
        <f t="shared" si="0"/>
        <v>0.6483783634854954</v>
      </c>
      <c r="M38" s="114">
        <f t="shared" si="1"/>
        <v>0.29732848598416833</v>
      </c>
      <c r="N38" s="29"/>
    </row>
    <row r="39" spans="3:10" s="3" customFormat="1" ht="9.75">
      <c r="C39" s="25"/>
      <c r="D39" s="25"/>
      <c r="E39" s="25"/>
      <c r="F39" s="25"/>
      <c r="G39" s="25"/>
      <c r="H39" s="25"/>
      <c r="I39" s="25"/>
      <c r="J39" s="25"/>
    </row>
    <row r="40" spans="1:10" s="47" customFormat="1" ht="9.75">
      <c r="A40" s="47" t="s">
        <v>30</v>
      </c>
      <c r="C40" s="48"/>
      <c r="D40" s="48"/>
      <c r="E40" s="48"/>
      <c r="F40" s="48"/>
      <c r="G40" s="48"/>
      <c r="H40" s="48"/>
      <c r="I40" s="48"/>
      <c r="J40" s="48"/>
    </row>
    <row r="41" spans="3:10" s="3" customFormat="1" ht="10.5" thickBot="1">
      <c r="C41" s="25"/>
      <c r="D41" s="25"/>
      <c r="E41" s="25"/>
      <c r="F41" s="25"/>
      <c r="G41" s="25"/>
      <c r="H41" s="25"/>
      <c r="I41" s="25"/>
      <c r="J41" s="25"/>
    </row>
    <row r="42" spans="1:13" s="3" customFormat="1" ht="41.25" thickBot="1">
      <c r="A42" s="115" t="s">
        <v>0</v>
      </c>
      <c r="B42" s="116" t="s">
        <v>9</v>
      </c>
      <c r="C42" s="117" t="s">
        <v>12</v>
      </c>
      <c r="D42" s="117" t="s">
        <v>3</v>
      </c>
      <c r="E42" s="117" t="s">
        <v>4</v>
      </c>
      <c r="F42" s="118" t="s">
        <v>6</v>
      </c>
      <c r="G42" s="119" t="s">
        <v>5</v>
      </c>
      <c r="H42" s="117" t="s">
        <v>7</v>
      </c>
      <c r="I42" s="117" t="s">
        <v>8</v>
      </c>
      <c r="J42" s="120" t="s">
        <v>24</v>
      </c>
      <c r="K42" s="121" t="s">
        <v>1</v>
      </c>
      <c r="L42" s="116" t="s">
        <v>14</v>
      </c>
      <c r="M42" s="122" t="s">
        <v>13</v>
      </c>
    </row>
    <row r="43" spans="1:13" s="3" customFormat="1" ht="9.75">
      <c r="A43" s="59">
        <v>1986</v>
      </c>
      <c r="B43" s="60" t="s">
        <v>28</v>
      </c>
      <c r="C43" s="123"/>
      <c r="D43" s="123"/>
      <c r="E43" s="123"/>
      <c r="F43" s="124"/>
      <c r="G43" s="125"/>
      <c r="H43" s="123"/>
      <c r="I43" s="123"/>
      <c r="J43" s="123"/>
      <c r="K43" s="126"/>
      <c r="L43" s="127"/>
      <c r="M43" s="128"/>
    </row>
    <row r="44" spans="1:13" s="3" customFormat="1" ht="9.75">
      <c r="A44" s="68">
        <v>2011</v>
      </c>
      <c r="B44" s="69" t="s">
        <v>28</v>
      </c>
      <c r="C44" s="129"/>
      <c r="D44" s="129"/>
      <c r="E44" s="129"/>
      <c r="F44" s="129"/>
      <c r="G44" s="129"/>
      <c r="H44" s="129"/>
      <c r="I44" s="129"/>
      <c r="J44" s="129"/>
      <c r="K44" s="130"/>
      <c r="L44" s="131"/>
      <c r="M44" s="132"/>
    </row>
    <row r="45" spans="1:13" s="3" customFormat="1" ht="9.75">
      <c r="A45" s="68">
        <v>2012</v>
      </c>
      <c r="B45" s="69" t="s">
        <v>28</v>
      </c>
      <c r="C45" s="133">
        <f aca="true" t="shared" si="2" ref="C45:G48">(C17-C16)/C16</f>
        <v>0.052539179110254554</v>
      </c>
      <c r="D45" s="133">
        <f t="shared" si="2"/>
        <v>0.07119972416803437</v>
      </c>
      <c r="E45" s="133">
        <f t="shared" si="2"/>
        <v>0.24649459698862658</v>
      </c>
      <c r="F45" s="134"/>
      <c r="G45" s="133">
        <f t="shared" si="2"/>
        <v>-0.004631431163665503</v>
      </c>
      <c r="H45" s="133">
        <f aca="true" t="shared" si="3" ref="H45:K48">(H17-H16)/H16</f>
        <v>-0.03192307625706062</v>
      </c>
      <c r="I45" s="133">
        <f t="shared" si="3"/>
        <v>0.012691543179556938</v>
      </c>
      <c r="J45" s="133">
        <f t="shared" si="3"/>
        <v>0.4289985427189798</v>
      </c>
      <c r="K45" s="133">
        <f t="shared" si="3"/>
        <v>0.014165559982293</v>
      </c>
      <c r="L45" s="131"/>
      <c r="M45" s="132"/>
    </row>
    <row r="46" spans="1:13" s="3" customFormat="1" ht="9.75">
      <c r="A46" s="68">
        <v>2013</v>
      </c>
      <c r="B46" s="69" t="s">
        <v>28</v>
      </c>
      <c r="C46" s="133">
        <f t="shared" si="2"/>
        <v>0.032577580307064695</v>
      </c>
      <c r="D46" s="133">
        <f t="shared" si="2"/>
        <v>0.05064100654389078</v>
      </c>
      <c r="E46" s="133">
        <f t="shared" si="2"/>
        <v>0.013436763628413688</v>
      </c>
      <c r="F46" s="133">
        <f>(F18-F17)/F17</f>
        <v>0.07156471505838367</v>
      </c>
      <c r="G46" s="133">
        <f t="shared" si="2"/>
        <v>0.00896219065411705</v>
      </c>
      <c r="H46" s="133">
        <f t="shared" si="3"/>
        <v>0.0727852459663952</v>
      </c>
      <c r="I46" s="133">
        <f t="shared" si="3"/>
        <v>0.026558713859521847</v>
      </c>
      <c r="J46" s="133">
        <f t="shared" si="3"/>
        <v>0.09470925340143416</v>
      </c>
      <c r="K46" s="133">
        <f t="shared" si="3"/>
        <v>0.01962461807071152</v>
      </c>
      <c r="L46" s="131"/>
      <c r="M46" s="132"/>
    </row>
    <row r="47" spans="1:13" s="3" customFormat="1" ht="9.75">
      <c r="A47" s="68">
        <v>2014</v>
      </c>
      <c r="B47" s="69" t="s">
        <v>28</v>
      </c>
      <c r="C47" s="133">
        <f t="shared" si="2"/>
        <v>0.02039169865426964</v>
      </c>
      <c r="D47" s="133">
        <f t="shared" si="2"/>
        <v>0.04985185827518755</v>
      </c>
      <c r="E47" s="133">
        <f t="shared" si="2"/>
        <v>-0.054298117410219365</v>
      </c>
      <c r="F47" s="133">
        <f>(F19-F18)/F18</f>
        <v>-0.03500767273579565</v>
      </c>
      <c r="G47" s="133">
        <f t="shared" si="2"/>
        <v>0.01071312714708956</v>
      </c>
      <c r="H47" s="133">
        <f t="shared" si="3"/>
        <v>0.05723615686087595</v>
      </c>
      <c r="I47" s="133">
        <f t="shared" si="3"/>
        <v>0.020446174020285063</v>
      </c>
      <c r="J47" s="133">
        <f t="shared" si="3"/>
        <v>0.04459791450621318</v>
      </c>
      <c r="K47" s="133">
        <f t="shared" si="3"/>
        <v>0.019923286357643094</v>
      </c>
      <c r="L47" s="131"/>
      <c r="M47" s="132"/>
    </row>
    <row r="48" spans="1:13" s="3" customFormat="1" ht="10.5" thickBot="1">
      <c r="A48" s="107">
        <v>2015</v>
      </c>
      <c r="B48" s="80" t="s">
        <v>28</v>
      </c>
      <c r="C48" s="135">
        <f t="shared" si="2"/>
        <v>0.004534975164390077</v>
      </c>
      <c r="D48" s="135">
        <f t="shared" si="2"/>
        <v>0.029258307080334552</v>
      </c>
      <c r="E48" s="135">
        <f t="shared" si="2"/>
        <v>-0.0716250435849766</v>
      </c>
      <c r="F48" s="135">
        <f>(F20-F19)/F19</f>
        <v>0.015499379046224672</v>
      </c>
      <c r="G48" s="135">
        <f t="shared" si="2"/>
        <v>-0.015117691318409659</v>
      </c>
      <c r="H48" s="135">
        <f t="shared" si="3"/>
        <v>-0.04517512857421018</v>
      </c>
      <c r="I48" s="135">
        <f t="shared" si="3"/>
        <v>-0.009942033128202377</v>
      </c>
      <c r="J48" s="135">
        <f t="shared" si="3"/>
        <v>-0.02915610055383192</v>
      </c>
      <c r="K48" s="135">
        <f t="shared" si="3"/>
        <v>0.0016956977964323037</v>
      </c>
      <c r="L48" s="136"/>
      <c r="M48" s="137"/>
    </row>
    <row r="49" spans="1:13" s="3" customFormat="1" ht="9.75">
      <c r="A49" s="59">
        <v>1986</v>
      </c>
      <c r="B49" s="89" t="s">
        <v>29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27"/>
      <c r="M49" s="128"/>
    </row>
    <row r="50" spans="1:13" s="3" customFormat="1" ht="9.75">
      <c r="A50" s="68">
        <v>2011</v>
      </c>
      <c r="B50" s="93" t="s">
        <v>29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9"/>
      <c r="M50" s="140"/>
    </row>
    <row r="51" spans="1:13" s="3" customFormat="1" ht="9.75">
      <c r="A51" s="68">
        <v>2012</v>
      </c>
      <c r="B51" s="93" t="s">
        <v>29</v>
      </c>
      <c r="C51" s="133">
        <f>(C23-C22)/C22</f>
        <v>0.04840025198588528</v>
      </c>
      <c r="D51" s="133">
        <f aca="true" t="shared" si="4" ref="C51:G54">(D23-D22)/D22</f>
        <v>0.07953215012251136</v>
      </c>
      <c r="E51" s="133">
        <f t="shared" si="4"/>
        <v>0.23631726791899568</v>
      </c>
      <c r="F51" s="134"/>
      <c r="G51" s="133">
        <f t="shared" si="4"/>
        <v>-0.00736816884835223</v>
      </c>
      <c r="H51" s="133">
        <f aca="true" t="shared" si="5" ref="H51:K54">(H23-H22)/H22</f>
        <v>-0.03365129649389096</v>
      </c>
      <c r="I51" s="133">
        <f t="shared" si="5"/>
        <v>0.009009319740650395</v>
      </c>
      <c r="J51" s="133">
        <f t="shared" si="5"/>
        <v>0.4599080145658154</v>
      </c>
      <c r="K51" s="133">
        <f t="shared" si="5"/>
        <v>0.014165559982293</v>
      </c>
      <c r="L51" s="139"/>
      <c r="M51" s="140"/>
    </row>
    <row r="52" spans="1:13" s="3" customFormat="1" ht="9.75">
      <c r="A52" s="68">
        <v>2013</v>
      </c>
      <c r="B52" s="93" t="s">
        <v>29</v>
      </c>
      <c r="C52" s="133">
        <f t="shared" si="4"/>
        <v>0.03841994351439375</v>
      </c>
      <c r="D52" s="133">
        <f t="shared" si="4"/>
        <v>0.05057859704252459</v>
      </c>
      <c r="E52" s="133">
        <f t="shared" si="4"/>
        <v>0.0427937747711241</v>
      </c>
      <c r="F52" s="133">
        <f>(F24-F23)/F23</f>
        <v>0.0714610561430664</v>
      </c>
      <c r="G52" s="133">
        <f t="shared" si="4"/>
        <v>0.007367179813909428</v>
      </c>
      <c r="H52" s="133">
        <f t="shared" si="5"/>
        <v>0.0709559932922775</v>
      </c>
      <c r="I52" s="133">
        <f t="shared" si="5"/>
        <v>0.028440931791939402</v>
      </c>
      <c r="J52" s="133">
        <f t="shared" si="5"/>
        <v>0.09687804216967204</v>
      </c>
      <c r="K52" s="133">
        <f t="shared" si="5"/>
        <v>0.01962461807071152</v>
      </c>
      <c r="L52" s="139"/>
      <c r="M52" s="140"/>
    </row>
    <row r="53" spans="1:13" s="3" customFormat="1" ht="9.75">
      <c r="A53" s="68">
        <v>2014</v>
      </c>
      <c r="B53" s="93" t="s">
        <v>29</v>
      </c>
      <c r="C53" s="133">
        <f t="shared" si="4"/>
        <v>0.02821623388606706</v>
      </c>
      <c r="D53" s="133">
        <f t="shared" si="4"/>
        <v>0.057209612805752555</v>
      </c>
      <c r="E53" s="133">
        <f t="shared" si="4"/>
        <v>-0.04889221889860233</v>
      </c>
      <c r="F53" s="133">
        <f>(F25-F24)/F24</f>
        <v>-0.014429216906884808</v>
      </c>
      <c r="G53" s="133">
        <f t="shared" si="4"/>
        <v>0.02344391566019387</v>
      </c>
      <c r="H53" s="133">
        <f t="shared" si="5"/>
        <v>0.05932278399676157</v>
      </c>
      <c r="I53" s="133">
        <f t="shared" si="5"/>
        <v>0.029886476700148535</v>
      </c>
      <c r="J53" s="133">
        <f t="shared" si="5"/>
        <v>0.05086189671171017</v>
      </c>
      <c r="K53" s="133">
        <f t="shared" si="5"/>
        <v>0.019923286357643094</v>
      </c>
      <c r="L53" s="139"/>
      <c r="M53" s="140"/>
    </row>
    <row r="54" spans="1:13" s="3" customFormat="1" ht="10.5" thickBot="1">
      <c r="A54" s="107">
        <v>2015</v>
      </c>
      <c r="B54" s="98" t="s">
        <v>29</v>
      </c>
      <c r="C54" s="135">
        <f t="shared" si="4"/>
        <v>0.025095577464901053</v>
      </c>
      <c r="D54" s="135">
        <f t="shared" si="4"/>
        <v>0.04541527107433771</v>
      </c>
      <c r="E54" s="135">
        <f t="shared" si="4"/>
        <v>-0.03646672622321885</v>
      </c>
      <c r="F54" s="135">
        <f>(F26-F25)/F25</f>
        <v>0.03416167785044962</v>
      </c>
      <c r="G54" s="135">
        <f t="shared" si="4"/>
        <v>0.011253628245187577</v>
      </c>
      <c r="H54" s="135">
        <f t="shared" si="5"/>
        <v>-0.02050685263723135</v>
      </c>
      <c r="I54" s="135">
        <f t="shared" si="5"/>
        <v>0.013500997997478581</v>
      </c>
      <c r="J54" s="135">
        <f t="shared" si="5"/>
        <v>-0.027387107046682242</v>
      </c>
      <c r="K54" s="135">
        <f t="shared" si="5"/>
        <v>0.0016956977964323037</v>
      </c>
      <c r="L54" s="141"/>
      <c r="M54" s="142"/>
    </row>
    <row r="55" spans="1:13" s="3" customFormat="1" ht="9.75">
      <c r="A55" s="102">
        <v>1986</v>
      </c>
      <c r="B55" s="89" t="s">
        <v>10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43"/>
      <c r="M55" s="144"/>
    </row>
    <row r="56" spans="1:13" s="3" customFormat="1" ht="9.75">
      <c r="A56" s="68">
        <v>2011</v>
      </c>
      <c r="B56" s="93" t="s">
        <v>10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9"/>
      <c r="M56" s="140"/>
    </row>
    <row r="57" spans="1:13" s="3" customFormat="1" ht="9.75">
      <c r="A57" s="68">
        <v>2012</v>
      </c>
      <c r="B57" s="93" t="s">
        <v>10</v>
      </c>
      <c r="C57" s="133">
        <f aca="true" t="shared" si="6" ref="C57:G60">(C29-C28)/C28</f>
        <v>0.023542291859347822</v>
      </c>
      <c r="D57" s="133">
        <f t="shared" si="6"/>
        <v>0.06896995489009326</v>
      </c>
      <c r="E57" s="133">
        <f t="shared" si="6"/>
        <v>0.20254852285239988</v>
      </c>
      <c r="F57" s="134"/>
      <c r="G57" s="133">
        <f t="shared" si="6"/>
        <v>-0.0280980221785376</v>
      </c>
      <c r="H57" s="133">
        <f aca="true" t="shared" si="7" ref="H57:K60">(H29-H28)/H28</f>
        <v>0.0017761300942624966</v>
      </c>
      <c r="I57" s="133">
        <f t="shared" si="7"/>
        <v>-0.006759797752713295</v>
      </c>
      <c r="J57" s="133">
        <f t="shared" si="7"/>
        <v>0.2279939782414204</v>
      </c>
      <c r="K57" s="133">
        <f t="shared" si="7"/>
        <v>0.014165559982293</v>
      </c>
      <c r="L57" s="139"/>
      <c r="M57" s="140"/>
    </row>
    <row r="58" spans="1:13" s="3" customFormat="1" ht="9.75">
      <c r="A58" s="68">
        <v>2013</v>
      </c>
      <c r="B58" s="93" t="s">
        <v>10</v>
      </c>
      <c r="C58" s="133">
        <f t="shared" si="6"/>
        <v>0.04214556613867577</v>
      </c>
      <c r="D58" s="133">
        <f t="shared" si="6"/>
        <v>0.04834048992638104</v>
      </c>
      <c r="E58" s="133">
        <f t="shared" si="6"/>
        <v>0.011591326209362535</v>
      </c>
      <c r="F58" s="133">
        <f>(F30-F29)/F29</f>
        <v>0.10284820434410219</v>
      </c>
      <c r="G58" s="133">
        <f t="shared" si="6"/>
        <v>0.009267592789726723</v>
      </c>
      <c r="H58" s="133">
        <f t="shared" si="7"/>
        <v>0.05224190191221494</v>
      </c>
      <c r="I58" s="133">
        <f t="shared" si="7"/>
        <v>0.028728017569986178</v>
      </c>
      <c r="J58" s="133">
        <f t="shared" si="7"/>
        <v>0.11264681556592092</v>
      </c>
      <c r="K58" s="133">
        <f t="shared" si="7"/>
        <v>0.01962461807071152</v>
      </c>
      <c r="L58" s="139"/>
      <c r="M58" s="140"/>
    </row>
    <row r="59" spans="1:13" s="3" customFormat="1" ht="9.75">
      <c r="A59" s="68">
        <v>2014</v>
      </c>
      <c r="B59" s="93" t="s">
        <v>10</v>
      </c>
      <c r="C59" s="133">
        <f t="shared" si="6"/>
        <v>0.026823697519984476</v>
      </c>
      <c r="D59" s="133">
        <f t="shared" si="6"/>
        <v>0.04806691066651169</v>
      </c>
      <c r="E59" s="133">
        <f t="shared" si="6"/>
        <v>-0.051460448653111834</v>
      </c>
      <c r="F59" s="133">
        <f>(F31-F30)/F30</f>
        <v>0.018554237860429004</v>
      </c>
      <c r="G59" s="133">
        <f t="shared" si="6"/>
        <v>0.02513495501342184</v>
      </c>
      <c r="H59" s="133">
        <f t="shared" si="7"/>
        <v>0.024035181010417836</v>
      </c>
      <c r="I59" s="133">
        <f t="shared" si="7"/>
        <v>0.025742919273835384</v>
      </c>
      <c r="J59" s="133">
        <f t="shared" si="7"/>
        <v>0.2527963345294067</v>
      </c>
      <c r="K59" s="133">
        <f t="shared" si="7"/>
        <v>0.019923286357643094</v>
      </c>
      <c r="L59" s="139"/>
      <c r="M59" s="140"/>
    </row>
    <row r="60" spans="1:13" s="3" customFormat="1" ht="10.5" thickBot="1">
      <c r="A60" s="107">
        <v>2015</v>
      </c>
      <c r="B60" s="98" t="s">
        <v>10</v>
      </c>
      <c r="C60" s="135">
        <f t="shared" si="6"/>
        <v>0.04215706478452518</v>
      </c>
      <c r="D60" s="135">
        <f t="shared" si="6"/>
        <v>0.044527889377124194</v>
      </c>
      <c r="E60" s="135">
        <f t="shared" si="6"/>
        <v>0.02152111283098526</v>
      </c>
      <c r="F60" s="135">
        <f>(F32-F31)/F31</f>
        <v>0.08971564867048434</v>
      </c>
      <c r="G60" s="135">
        <f t="shared" si="6"/>
        <v>0.014246774512481465</v>
      </c>
      <c r="H60" s="135">
        <f t="shared" si="7"/>
        <v>0.03073802252654487</v>
      </c>
      <c r="I60" s="135">
        <f t="shared" si="7"/>
        <v>0.028573365200753133</v>
      </c>
      <c r="J60" s="135">
        <f t="shared" si="7"/>
        <v>-0.043397486833228874</v>
      </c>
      <c r="K60" s="135">
        <f t="shared" si="7"/>
        <v>0.0016956977964323037</v>
      </c>
      <c r="L60" s="141"/>
      <c r="M60" s="142"/>
    </row>
    <row r="61" spans="1:13" s="3" customFormat="1" ht="9.75">
      <c r="A61" s="102">
        <v>1986</v>
      </c>
      <c r="B61" s="89" t="s">
        <v>11</v>
      </c>
      <c r="C61" s="145"/>
      <c r="D61" s="145"/>
      <c r="E61" s="145"/>
      <c r="F61" s="145"/>
      <c r="G61" s="145"/>
      <c r="H61" s="145"/>
      <c r="I61" s="145"/>
      <c r="J61" s="145"/>
      <c r="K61" s="143"/>
      <c r="L61" s="143"/>
      <c r="M61" s="144"/>
    </row>
    <row r="62" spans="1:13" s="3" customFormat="1" ht="9.75">
      <c r="A62" s="68">
        <v>2011</v>
      </c>
      <c r="B62" s="93" t="s">
        <v>11</v>
      </c>
      <c r="C62" s="129"/>
      <c r="D62" s="129"/>
      <c r="E62" s="129"/>
      <c r="F62" s="129"/>
      <c r="G62" s="129"/>
      <c r="H62" s="129"/>
      <c r="I62" s="129"/>
      <c r="J62" s="129"/>
      <c r="K62" s="139"/>
      <c r="L62" s="139"/>
      <c r="M62" s="140"/>
    </row>
    <row r="63" spans="1:13" s="3" customFormat="1" ht="9.75">
      <c r="A63" s="68">
        <v>2012</v>
      </c>
      <c r="B63" s="93" t="s">
        <v>11</v>
      </c>
      <c r="C63" s="133">
        <f>(C35-C34)/C34</f>
        <v>0.08909646102363776</v>
      </c>
      <c r="D63" s="133">
        <f aca="true" t="shared" si="8" ref="D63:K63">(D35-D34)/D34</f>
        <v>0.10099844303068067</v>
      </c>
      <c r="E63" s="133">
        <f t="shared" si="8"/>
        <v>0.27571702042598023</v>
      </c>
      <c r="F63" s="134"/>
      <c r="G63" s="133">
        <f t="shared" si="8"/>
        <v>0.028568611542592035</v>
      </c>
      <c r="H63" s="133">
        <f t="shared" si="8"/>
        <v>-0.09170232666714842</v>
      </c>
      <c r="I63" s="133">
        <f t="shared" si="8"/>
        <v>0.0354935902218638</v>
      </c>
      <c r="J63" s="133">
        <f>(J35-J34)/J34</f>
        <v>1.9792151981894288</v>
      </c>
      <c r="K63" s="133">
        <f t="shared" si="8"/>
        <v>0.014165559982293</v>
      </c>
      <c r="L63" s="139"/>
      <c r="M63" s="140"/>
    </row>
    <row r="64" spans="1:13" s="3" customFormat="1" ht="9.75">
      <c r="A64" s="68">
        <v>2013</v>
      </c>
      <c r="B64" s="93" t="s">
        <v>11</v>
      </c>
      <c r="C64" s="133">
        <f aca="true" t="shared" si="9" ref="C64:K66">(C36-C35)/C35</f>
        <v>0.03268767169880035</v>
      </c>
      <c r="D64" s="133">
        <f t="shared" si="9"/>
        <v>0.054994937260296216</v>
      </c>
      <c r="E64" s="133">
        <f t="shared" si="9"/>
        <v>0.07711126412176841</v>
      </c>
      <c r="F64" s="133">
        <f>(F36-F35)/F35</f>
        <v>0.03498682265618896</v>
      </c>
      <c r="G64" s="133">
        <f t="shared" si="9"/>
        <v>0.0042541726340533355</v>
      </c>
      <c r="H64" s="133">
        <f t="shared" si="9"/>
        <v>0.10477661195983588</v>
      </c>
      <c r="I64" s="133">
        <f t="shared" si="9"/>
        <v>0.02797844516558107</v>
      </c>
      <c r="J64" s="133">
        <f t="shared" si="9"/>
        <v>0.05429753487289979</v>
      </c>
      <c r="K64" s="133">
        <f t="shared" si="9"/>
        <v>0.01962461807071152</v>
      </c>
      <c r="L64" s="139"/>
      <c r="M64" s="140"/>
    </row>
    <row r="65" spans="1:13" s="3" customFormat="1" ht="9.75">
      <c r="A65" s="68">
        <v>2014</v>
      </c>
      <c r="B65" s="93" t="s">
        <v>11</v>
      </c>
      <c r="C65" s="133">
        <f t="shared" si="9"/>
        <v>0.030378423873363824</v>
      </c>
      <c r="D65" s="133">
        <f t="shared" si="9"/>
        <v>0.07513663720881837</v>
      </c>
      <c r="E65" s="133">
        <f t="shared" si="9"/>
        <v>-0.04623941446846462</v>
      </c>
      <c r="F65" s="133">
        <f>(F37-F36)/F36</f>
        <v>-0.05527162858804535</v>
      </c>
      <c r="G65" s="133">
        <f t="shared" si="9"/>
        <v>0.020660048337239646</v>
      </c>
      <c r="H65" s="133">
        <f t="shared" si="9"/>
        <v>0.12006296488921703</v>
      </c>
      <c r="I65" s="133">
        <f t="shared" si="9"/>
        <v>0.036566491462163904</v>
      </c>
      <c r="J65" s="133">
        <f t="shared" si="9"/>
        <v>-0.5246011582433693</v>
      </c>
      <c r="K65" s="133">
        <f t="shared" si="9"/>
        <v>0.019923286357643094</v>
      </c>
      <c r="L65" s="139"/>
      <c r="M65" s="140"/>
    </row>
    <row r="66" spans="1:13" s="3" customFormat="1" ht="10.5" thickBot="1">
      <c r="A66" s="107">
        <v>2015</v>
      </c>
      <c r="B66" s="108" t="s">
        <v>11</v>
      </c>
      <c r="C66" s="135">
        <f t="shared" si="9"/>
        <v>-0.0013043857040033297</v>
      </c>
      <c r="D66" s="135">
        <f t="shared" si="9"/>
        <v>0.04711144137164991</v>
      </c>
      <c r="E66" s="135">
        <f t="shared" si="9"/>
        <v>-0.09603628166855963</v>
      </c>
      <c r="F66" s="135">
        <f>(F38-F37)/F37</f>
        <v>-0.04000478110241473</v>
      </c>
      <c r="G66" s="135">
        <f t="shared" si="9"/>
        <v>0.006304568623390298</v>
      </c>
      <c r="H66" s="135">
        <f t="shared" si="9"/>
        <v>-0.10115173293092707</v>
      </c>
      <c r="I66" s="135">
        <f t="shared" si="9"/>
        <v>-0.010544118655790302</v>
      </c>
      <c r="J66" s="135">
        <f t="shared" si="9"/>
        <v>0.09284793125230831</v>
      </c>
      <c r="K66" s="135">
        <f t="shared" si="9"/>
        <v>0.0016956977964323037</v>
      </c>
      <c r="L66" s="141"/>
      <c r="M66" s="142"/>
    </row>
    <row r="67" spans="2:11" s="5" customFormat="1" ht="9.75">
      <c r="B67" s="7"/>
      <c r="C67" s="31"/>
      <c r="D67" s="31"/>
      <c r="E67" s="31"/>
      <c r="F67" s="31"/>
      <c r="G67" s="31"/>
      <c r="H67" s="31"/>
      <c r="I67" s="31"/>
      <c r="J67" s="31"/>
      <c r="K67" s="6"/>
    </row>
    <row r="68" spans="1:10" s="47" customFormat="1" ht="9.75">
      <c r="A68" s="47" t="s">
        <v>25</v>
      </c>
      <c r="C68" s="146"/>
      <c r="D68" s="146"/>
      <c r="E68" s="146"/>
      <c r="F68" s="146"/>
      <c r="G68" s="146"/>
      <c r="H68" s="146"/>
      <c r="I68" s="146"/>
      <c r="J68" s="146"/>
    </row>
    <row r="69" spans="3:10" s="3" customFormat="1" ht="10.5" thickBot="1">
      <c r="C69" s="32"/>
      <c r="D69" s="32"/>
      <c r="E69" s="32"/>
      <c r="F69" s="32"/>
      <c r="G69" s="32"/>
      <c r="H69" s="32"/>
      <c r="I69" s="32"/>
      <c r="J69" s="32"/>
    </row>
    <row r="70" spans="1:13" s="3" customFormat="1" ht="41.25" thickBot="1">
      <c r="A70" s="115" t="s">
        <v>0</v>
      </c>
      <c r="B70" s="116" t="s">
        <v>9</v>
      </c>
      <c r="C70" s="117" t="s">
        <v>12</v>
      </c>
      <c r="D70" s="117" t="s">
        <v>3</v>
      </c>
      <c r="E70" s="117" t="s">
        <v>4</v>
      </c>
      <c r="F70" s="118" t="s">
        <v>6</v>
      </c>
      <c r="G70" s="119" t="s">
        <v>5</v>
      </c>
      <c r="H70" s="117" t="s">
        <v>7</v>
      </c>
      <c r="I70" s="117" t="s">
        <v>8</v>
      </c>
      <c r="J70" s="120" t="s">
        <v>24</v>
      </c>
      <c r="K70" s="121" t="s">
        <v>1</v>
      </c>
      <c r="L70" s="116" t="s">
        <v>14</v>
      </c>
      <c r="M70" s="122" t="s">
        <v>13</v>
      </c>
    </row>
    <row r="71" spans="1:13" s="3" customFormat="1" ht="9.75">
      <c r="A71" s="59">
        <v>1986</v>
      </c>
      <c r="B71" s="60" t="s">
        <v>28</v>
      </c>
      <c r="C71" s="123"/>
      <c r="D71" s="123"/>
      <c r="E71" s="123"/>
      <c r="F71" s="124"/>
      <c r="G71" s="125"/>
      <c r="H71" s="123"/>
      <c r="I71" s="123"/>
      <c r="J71" s="123"/>
      <c r="K71" s="123"/>
      <c r="L71" s="127"/>
      <c r="M71" s="128"/>
    </row>
    <row r="72" spans="1:13" s="3" customFormat="1" ht="9.75">
      <c r="A72" s="68">
        <v>2011</v>
      </c>
      <c r="B72" s="69" t="s">
        <v>28</v>
      </c>
      <c r="C72" s="133">
        <f>(C16-$C$15)/$C$15</f>
        <v>3.1849291788290066</v>
      </c>
      <c r="D72" s="133">
        <f>(D16-$D$15)/$D$15</f>
        <v>4.552331445025438</v>
      </c>
      <c r="E72" s="133">
        <f>(E16-$E$15)/$E$15</f>
        <v>1.2382014047186127</v>
      </c>
      <c r="F72" s="134"/>
      <c r="G72" s="133">
        <f>(G16-$G$15)/$G$15</f>
        <v>1.6881374587134912</v>
      </c>
      <c r="H72" s="133">
        <f>(H16-$H$15)/$H$15</f>
        <v>1.7896307770245905</v>
      </c>
      <c r="I72" s="133">
        <f>(I16-$I$15)/$I$15</f>
        <v>2.145497218764726</v>
      </c>
      <c r="J72" s="133">
        <f>(J16-$J$15)/$J$15</f>
        <v>4.44518995903715</v>
      </c>
      <c r="K72" s="133">
        <f>(K16-$K$15)/$K$15</f>
        <v>1.061131386861314</v>
      </c>
      <c r="L72" s="131"/>
      <c r="M72" s="132"/>
    </row>
    <row r="73" spans="1:13" s="3" customFormat="1" ht="9.75">
      <c r="A73" s="68">
        <v>2012</v>
      </c>
      <c r="B73" s="69" t="s">
        <v>28</v>
      </c>
      <c r="C73" s="133">
        <f>(C17-$C$15)/$C$15</f>
        <v>3.4048019225192343</v>
      </c>
      <c r="D73" s="133">
        <f>(D17-$D$15)/$D$15</f>
        <v>4.947655912400753</v>
      </c>
      <c r="E73" s="133">
        <f>(E17-$E$15)/$E$15</f>
        <v>1.789905957954105</v>
      </c>
      <c r="F73" s="134"/>
      <c r="G73" s="133">
        <f>(G17-$G$15)/$G$15</f>
        <v>1.675687535114989</v>
      </c>
      <c r="H73" s="133">
        <f>(H17-$H$15)/$H$15</f>
        <v>1.7005771810005914</v>
      </c>
      <c r="I73" s="133">
        <f>(I17-$I$15)/$I$15</f>
        <v>2.1854184325378547</v>
      </c>
      <c r="J73" s="133">
        <f>(J17-$J$15)/$J$15</f>
        <v>6.78116851629211</v>
      </c>
      <c r="K73" s="133">
        <f>(K17-$K$15)/$K$15</f>
        <v>1.0903284671532847</v>
      </c>
      <c r="L73" s="131"/>
      <c r="M73" s="132"/>
    </row>
    <row r="74" spans="1:13" s="3" customFormat="1" ht="9.75">
      <c r="A74" s="68">
        <v>2013</v>
      </c>
      <c r="B74" s="69" t="s">
        <v>28</v>
      </c>
      <c r="C74" s="133">
        <f>(C18-$C$15)/$C$15</f>
        <v>3.5482997108868175</v>
      </c>
      <c r="D74" s="133">
        <f>(D18-$D$15)/$D$15</f>
        <v>5.248851194381451</v>
      </c>
      <c r="E74" s="133">
        <f>(E18-$E$15)/$E$15</f>
        <v>1.8273932648566376</v>
      </c>
      <c r="F74" s="134"/>
      <c r="G74" s="133">
        <f>(G18-$G$15)/$G$15</f>
        <v>1.699667556935534</v>
      </c>
      <c r="H74" s="133">
        <f>(H18-$H$15)/$H$15</f>
        <v>1.8971393553709535</v>
      </c>
      <c r="I74" s="133">
        <f>(I18-$I$15)/$I$15</f>
        <v>2.2700190492104744</v>
      </c>
      <c r="J74" s="133">
        <f>(J18-$J$15)/$J$15</f>
        <v>7.51811717706088</v>
      </c>
      <c r="K74" s="133">
        <f>(K18-$K$15)/$K$15</f>
        <v>1.1313503649635037</v>
      </c>
      <c r="L74" s="131"/>
      <c r="M74" s="132"/>
    </row>
    <row r="75" spans="1:13" s="3" customFormat="1" ht="9.75">
      <c r="A75" s="68">
        <v>2014</v>
      </c>
      <c r="B75" s="69" t="s">
        <v>28</v>
      </c>
      <c r="C75" s="133">
        <f>(C19-$C$15)/$C$15</f>
        <v>3.6410472679805235</v>
      </c>
      <c r="D75" s="133">
        <f>(D19-$D$15)/$D$15</f>
        <v>5.560368038506491</v>
      </c>
      <c r="E75" s="133">
        <f>(E19-$E$15)/$E$15</f>
        <v>1.6738711333965883</v>
      </c>
      <c r="F75" s="134"/>
      <c r="G75" s="133">
        <f>(G19-$G$15)/$G$15</f>
        <v>1.7285894387278569</v>
      </c>
      <c r="H75" s="133">
        <f>(H19-$H$15)/$H$15</f>
        <v>2.0629604779627826</v>
      </c>
      <c r="I75" s="133">
        <f>(I19-$I$15)/$I$15</f>
        <v>2.3368784277402788</v>
      </c>
      <c r="J75" s="133">
        <f>(J19-$J$15)/$J$15</f>
        <v>7.898007438677348</v>
      </c>
      <c r="K75" s="133">
        <f>(K19-$K$15)/$K$15</f>
        <v>1.1738138686131387</v>
      </c>
      <c r="L75" s="131"/>
      <c r="M75" s="132"/>
    </row>
    <row r="76" spans="1:13" s="3" customFormat="1" ht="10.5" thickBot="1">
      <c r="A76" s="107">
        <v>2015</v>
      </c>
      <c r="B76" s="80" t="s">
        <v>28</v>
      </c>
      <c r="C76" s="135">
        <f>(C20-$C$15)/$C$15</f>
        <v>3.6620943020775756</v>
      </c>
      <c r="D76" s="135">
        <f>(D20-$D$15)/$D$15</f>
        <v>5.752313301137126</v>
      </c>
      <c r="E76" s="135">
        <f>(E20-$E$15)/$E$15</f>
        <v>1.482354996926447</v>
      </c>
      <c r="F76" s="147"/>
      <c r="G76" s="135">
        <f>(G20-$G$15)/$G$15</f>
        <v>1.6873394658584966</v>
      </c>
      <c r="H76" s="135">
        <f>(H20-$H$15)/$H$15</f>
        <v>1.9245908445530895</v>
      </c>
      <c r="I76" s="135">
        <f>(I20-$I$15)/$I$15</f>
        <v>2.303703071866901</v>
      </c>
      <c r="J76" s="135">
        <f>(J20-$J$15)/$J$15</f>
        <v>7.638576239066526</v>
      </c>
      <c r="K76" s="135">
        <f>(K20-$K$15)/$K$15</f>
        <v>1.1775</v>
      </c>
      <c r="L76" s="136"/>
      <c r="M76" s="137"/>
    </row>
    <row r="77" spans="1:13" s="3" customFormat="1" ht="9.75">
      <c r="A77" s="59">
        <v>1986</v>
      </c>
      <c r="B77" s="89" t="s">
        <v>29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27"/>
      <c r="M77" s="128"/>
    </row>
    <row r="78" spans="1:13" s="3" customFormat="1" ht="9.75">
      <c r="A78" s="68">
        <v>2011</v>
      </c>
      <c r="B78" s="93" t="s">
        <v>29</v>
      </c>
      <c r="C78" s="133">
        <f>(C22-$C$21)/$C$21</f>
        <v>3.03252893831107</v>
      </c>
      <c r="D78" s="133">
        <f>(D22-$D$21)/$D$21</f>
        <v>4.354879259957742</v>
      </c>
      <c r="E78" s="133">
        <f>(E22-$E$21)/$E$21</f>
        <v>1.1073249972562058</v>
      </c>
      <c r="F78" s="134"/>
      <c r="G78" s="133">
        <f>(G22-$G$21)/$G$21</f>
        <v>1.6804329750894256</v>
      </c>
      <c r="H78" s="133">
        <f>(H22-$H$21)/$H$21</f>
        <v>1.690763673834155</v>
      </c>
      <c r="I78" s="133">
        <f>(I22-$I$21)/$I$21</f>
        <v>2.0829818243790355</v>
      </c>
      <c r="J78" s="133">
        <f>(J22-$J$21)/$J$21</f>
        <v>4.237455543629689</v>
      </c>
      <c r="K78" s="133">
        <f>(K22-$K$21)/$K$21</f>
        <v>1.061131386861314</v>
      </c>
      <c r="L78" s="139"/>
      <c r="M78" s="140"/>
    </row>
    <row r="79" spans="1:13" s="3" customFormat="1" ht="9.75">
      <c r="A79" s="68">
        <v>2012</v>
      </c>
      <c r="B79" s="93" t="s">
        <v>29</v>
      </c>
      <c r="C79" s="133">
        <f>(C23-$C$21)/$C$21</f>
        <v>3.2277043550657</v>
      </c>
      <c r="D79" s="133">
        <f>(D23-$D$21)/$D$21</f>
        <v>4.780764321148624</v>
      </c>
      <c r="E79" s="133">
        <f>(E23-$E$21)/$E$21</f>
        <v>1.6053222832251974</v>
      </c>
      <c r="F79" s="134"/>
      <c r="G79" s="133">
        <f>(G23-$G$21)/$G$21</f>
        <v>1.6606830923422755</v>
      </c>
      <c r="H79" s="133">
        <f>(H23-$H$21)/$H$21</f>
        <v>1.6002159876509705</v>
      </c>
      <c r="I79" s="133">
        <f>(I23-$I$21)/$I$21</f>
        <v>2.1107573933894797</v>
      </c>
      <c r="J79" s="133">
        <f>(J23-$J$21)/$J$21</f>
        <v>6.646203324077142</v>
      </c>
      <c r="K79" s="133">
        <f>(K23-$K$21)/$K$21</f>
        <v>1.0903284671532847</v>
      </c>
      <c r="L79" s="139"/>
      <c r="M79" s="140"/>
    </row>
    <row r="80" spans="1:13" s="3" customFormat="1" ht="9.75">
      <c r="A80" s="68">
        <v>2013</v>
      </c>
      <c r="B80" s="93" t="s">
        <v>29</v>
      </c>
      <c r="C80" s="133">
        <f>(C24-$C$21)/$C$21</f>
        <v>3.3901325175828805</v>
      </c>
      <c r="D80" s="133">
        <f>(D24-$D$21)/$D$21</f>
        <v>5.073147270345803</v>
      </c>
      <c r="E80" s="133">
        <f>(E24-$E$21)/$E$21</f>
        <v>1.7168138582197274</v>
      </c>
      <c r="F80" s="134"/>
      <c r="G80" s="133">
        <f>(G24-$G$21)/$G$21</f>
        <v>1.6802848231113896</v>
      </c>
      <c r="H80" s="133">
        <f>(H24-$H$21)/$H$21</f>
        <v>1.7847168958292057</v>
      </c>
      <c r="I80" s="133">
        <f>(I24-$I$21)/$I$21</f>
        <v>2.199230232236141</v>
      </c>
      <c r="J80" s="133">
        <f>(J24-$J$21)/$J$21</f>
        <v>7.386952532144973</v>
      </c>
      <c r="K80" s="133">
        <f>(K24-$K$21)/$K$21</f>
        <v>1.1313503649635037</v>
      </c>
      <c r="L80" s="139"/>
      <c r="M80" s="140"/>
    </row>
    <row r="81" spans="1:13" s="3" customFormat="1" ht="9.75">
      <c r="A81" s="68">
        <v>2014</v>
      </c>
      <c r="B81" s="93" t="s">
        <v>29</v>
      </c>
      <c r="C81" s="133">
        <f>(C25-$C$21)/$C$21</f>
        <v>3.5140055234898275</v>
      </c>
      <c r="D81" s="133">
        <f>(D25-$D$21)/$D$21</f>
        <v>5.420589674194599</v>
      </c>
      <c r="E81" s="133">
        <f>(E25-$E$21)/$E$21</f>
        <v>1.583982800356892</v>
      </c>
      <c r="F81" s="134"/>
      <c r="G81" s="133">
        <f>(G25-$G$21)/$G$21</f>
        <v>1.7431211944497107</v>
      </c>
      <c r="H81" s="133">
        <f>(H25-$H$21)/$H$21</f>
        <v>1.949914054732614</v>
      </c>
      <c r="I81" s="133">
        <f>(I25-$I$21)/$I$21</f>
        <v>2.2948439520302775</v>
      </c>
      <c r="J81" s="133">
        <f>(J25-$J$21)/$J$21</f>
        <v>7.813528845560947</v>
      </c>
      <c r="K81" s="133">
        <f>(K25-$K$21)/$K$21</f>
        <v>1.1738138686131387</v>
      </c>
      <c r="L81" s="139"/>
      <c r="M81" s="140"/>
    </row>
    <row r="82" spans="1:13" s="3" customFormat="1" ht="10.5" thickBot="1">
      <c r="A82" s="107">
        <v>2015</v>
      </c>
      <c r="B82" s="98" t="s">
        <v>29</v>
      </c>
      <c r="C82" s="135">
        <f>(C26-$C$21)/$C$21</f>
        <v>3.627287098781558</v>
      </c>
      <c r="D82" s="135">
        <f>(D26-$D$21)/$D$21</f>
        <v>5.7121824947052415</v>
      </c>
      <c r="E82" s="135">
        <f>(E26-$E$21)/$E$21</f>
        <v>1.489753407010771</v>
      </c>
      <c r="F82" s="147"/>
      <c r="G82" s="135">
        <f>(G26-$G$21)/$G$21</f>
        <v>1.7739912606035426</v>
      </c>
      <c r="H82" s="135">
        <f>(H26-$H$21)/$H$21</f>
        <v>1.8894206019197146</v>
      </c>
      <c r="I82" s="135">
        <f>(I26-$I$21)/$I$21</f>
        <v>2.3393276336286424</v>
      </c>
      <c r="J82" s="135">
        <f>(J26-$J$21)/$J$21</f>
        <v>7.572151787608548</v>
      </c>
      <c r="K82" s="135">
        <f>(K26-$K$21)/$K$21</f>
        <v>1.1775</v>
      </c>
      <c r="L82" s="141"/>
      <c r="M82" s="142"/>
    </row>
    <row r="83" spans="1:13" s="3" customFormat="1" ht="9.75">
      <c r="A83" s="102">
        <v>1986</v>
      </c>
      <c r="B83" s="89" t="s">
        <v>10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43"/>
      <c r="M83" s="144"/>
    </row>
    <row r="84" spans="1:13" s="3" customFormat="1" ht="9.75">
      <c r="A84" s="68">
        <v>2011</v>
      </c>
      <c r="B84" s="93" t="s">
        <v>10</v>
      </c>
      <c r="C84" s="133">
        <f>(C28-$C$27)/$C$27</f>
        <v>2.6569279253107907</v>
      </c>
      <c r="D84" s="133">
        <f>(D28-$D$27)/$D$27</f>
        <v>4.117478601830713</v>
      </c>
      <c r="E84" s="133">
        <f>(E28-$E$27)/$E$27</f>
        <v>0.6907004007748638</v>
      </c>
      <c r="F84" s="134"/>
      <c r="G84" s="133">
        <f>(G28-$G$27)/$G$27</f>
        <v>1.5545379556007215</v>
      </c>
      <c r="H84" s="133">
        <f>(H28-$H$27)/$H$27</f>
        <v>1.8097583550502636</v>
      </c>
      <c r="I84" s="133">
        <f>(I28-$I$27)/$I$27</f>
        <v>1.916831896840061</v>
      </c>
      <c r="J84" s="133">
        <f>(J28-$J$27)/$J$27</f>
        <v>3.5626117307663043</v>
      </c>
      <c r="K84" s="133">
        <f>(K28-$K$27)/$K$27</f>
        <v>1.061131386861314</v>
      </c>
      <c r="L84" s="139"/>
      <c r="M84" s="140"/>
    </row>
    <row r="85" spans="1:13" s="3" customFormat="1" ht="9.75">
      <c r="A85" s="68">
        <v>2012</v>
      </c>
      <c r="B85" s="93" t="s">
        <v>10</v>
      </c>
      <c r="C85" s="133">
        <f>(C29-$C$27)/$C$27</f>
        <v>2.7430203898370564</v>
      </c>
      <c r="D85" s="133">
        <f>(D29-$D$27)/$D$27</f>
        <v>4.470430870149994</v>
      </c>
      <c r="E85" s="133">
        <f>(E29-$E$27)/$E$27</f>
        <v>1.033149269537773</v>
      </c>
      <c r="F85" s="134"/>
      <c r="G85" s="133">
        <f>(G29-$G$27)/$G$27</f>
        <v>1.4827604914683363</v>
      </c>
      <c r="H85" s="133">
        <f>(H29-$H$27)/$H$27</f>
        <v>1.814748851422274</v>
      </c>
      <c r="I85" s="133">
        <f>(I29-$I$27)/$I$27</f>
        <v>1.8971147031387592</v>
      </c>
      <c r="J85" s="133">
        <f>(J29-$J$27)/$J$27</f>
        <v>4.6028597304346865</v>
      </c>
      <c r="K85" s="133">
        <f>(K29-$K$27)/$K$27</f>
        <v>1.0903284671532847</v>
      </c>
      <c r="L85" s="139"/>
      <c r="M85" s="140"/>
    </row>
    <row r="86" spans="1:13" s="3" customFormat="1" ht="9.75">
      <c r="A86" s="68">
        <v>2013</v>
      </c>
      <c r="B86" s="93" t="s">
        <v>10</v>
      </c>
      <c r="C86" s="133">
        <f>(C30-$C$27)/$C$27</f>
        <v>2.900772103235346</v>
      </c>
      <c r="D86" s="133">
        <f>(D30-$D$27)/$D$27</f>
        <v>4.734874178521443</v>
      </c>
      <c r="E86" s="133">
        <f>(E30-$E$27)/$E$27</f>
        <v>1.0567161659533124</v>
      </c>
      <c r="F86" s="134"/>
      <c r="G86" s="133">
        <f>(G30-$G$27)/$G$27</f>
        <v>1.5057697046976866</v>
      </c>
      <c r="H86" s="133">
        <f>(H30-$H$27)/$H$27</f>
        <v>1.9617966848257962</v>
      </c>
      <c r="I86" s="133">
        <f>(I30-$I$27)/$I$27</f>
        <v>1.9803430652327947</v>
      </c>
      <c r="J86" s="133">
        <f>(J30-$J$27)/$J$27</f>
        <v>5.234004037130688</v>
      </c>
      <c r="K86" s="133">
        <f>(K30-$K$27)/$K$27</f>
        <v>1.1313503649635037</v>
      </c>
      <c r="L86" s="139"/>
      <c r="M86" s="140"/>
    </row>
    <row r="87" spans="1:13" s="3" customFormat="1" ht="9.75">
      <c r="A87" s="68">
        <v>2014</v>
      </c>
      <c r="B87" s="93" t="s">
        <v>10</v>
      </c>
      <c r="C87" s="133">
        <f>(C31-$C$27)/$C$27</f>
        <v>3.0054052342269246</v>
      </c>
      <c r="D87" s="133">
        <f>(D31-$D$27)/$D$27</f>
        <v>5.010531863344118</v>
      </c>
      <c r="E87" s="133">
        <f>(E31-$E$27)/$E$27</f>
        <v>0.9508766293012471</v>
      </c>
      <c r="F87" s="134"/>
      <c r="G87" s="133">
        <f>(G31-$G$27)/$G$27</f>
        <v>1.5687521134992584</v>
      </c>
      <c r="H87" s="133">
        <f>(H31-$H$27)/$H$27</f>
        <v>2.0329840042616394</v>
      </c>
      <c r="I87" s="133">
        <f>(I31-$I$27)/$I$27</f>
        <v>2.0570657961694176</v>
      </c>
      <c r="J87" s="133">
        <f>(J31-$J$27)/$J$27</f>
        <v>6.809937407158849</v>
      </c>
      <c r="K87" s="133">
        <f>(K31-$K$27)/$K$27</f>
        <v>1.1738138686131387</v>
      </c>
      <c r="L87" s="139"/>
      <c r="M87" s="140"/>
    </row>
    <row r="88" spans="1:13" s="3" customFormat="1" ht="10.5" thickBot="1">
      <c r="A88" s="107">
        <v>2015</v>
      </c>
      <c r="B88" s="98" t="s">
        <v>10</v>
      </c>
      <c r="C88" s="135">
        <f>(C32-$C$27)/$C$27</f>
        <v>3.1742613621745055</v>
      </c>
      <c r="D88" s="135">
        <f>(D32-$D$27)/$D$27</f>
        <v>5.278168161252785</v>
      </c>
      <c r="E88" s="135">
        <f>(E32-$E$27)/$E$27</f>
        <v>0.9928616653597714</v>
      </c>
      <c r="F88" s="147"/>
      <c r="G88" s="135">
        <f>(G32-$G$27)/$G$27</f>
        <v>1.6053485456387424</v>
      </c>
      <c r="H88" s="135">
        <f>(H32-$H$27)/$H$27</f>
        <v>2.126211934907284</v>
      </c>
      <c r="I88" s="135">
        <f>(I32-$I$27)/$I$27</f>
        <v>2.1444164536060977</v>
      </c>
      <c r="J88" s="135">
        <f>(J32-$J$27)/$J$27</f>
        <v>6.4710057513633314</v>
      </c>
      <c r="K88" s="135">
        <f>(K32-$K$27)/$K$27</f>
        <v>1.1775</v>
      </c>
      <c r="L88" s="141"/>
      <c r="M88" s="142"/>
    </row>
    <row r="89" spans="1:13" s="3" customFormat="1" ht="9.75">
      <c r="A89" s="102">
        <v>1986</v>
      </c>
      <c r="B89" s="89" t="s">
        <v>11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43"/>
      <c r="M89" s="144"/>
    </row>
    <row r="90" spans="1:13" s="3" customFormat="1" ht="9.75">
      <c r="A90" s="68">
        <v>2011</v>
      </c>
      <c r="B90" s="93" t="s">
        <v>11</v>
      </c>
      <c r="C90" s="133">
        <f>(C34-$C$33)/$C$33</f>
        <v>3.847667968564762</v>
      </c>
      <c r="D90" s="133">
        <f>(D34-$D$33)/$D$33</f>
        <v>4.912302951431434</v>
      </c>
      <c r="E90" s="133">
        <f>(E34-$E$33)/$E$33</f>
        <v>1.9577012606935158</v>
      </c>
      <c r="F90" s="134"/>
      <c r="G90" s="133">
        <f>(G34-$G$33)/$G$33</f>
        <v>1.9308303717577224</v>
      </c>
      <c r="H90" s="133">
        <f>(H34-$H$33)/$H$33</f>
        <v>1.5161548195167496</v>
      </c>
      <c r="I90" s="133">
        <f>(I34-$I$33)/$I$33</f>
        <v>2.40912833097714</v>
      </c>
      <c r="J90" s="133">
        <f>(J34-$J$33)/$J$33</f>
        <v>167.76236490781946</v>
      </c>
      <c r="K90" s="133">
        <f>(K34-$K$33)/$K$33</f>
        <v>1.061131386861314</v>
      </c>
      <c r="L90" s="139"/>
      <c r="M90" s="140"/>
    </row>
    <row r="91" spans="1:13" s="3" customFormat="1" ht="9.75">
      <c r="A91" s="68">
        <v>2012</v>
      </c>
      <c r="B91" s="93" t="s">
        <v>11</v>
      </c>
      <c r="C91" s="133">
        <f>(C35-$C$33)/$C$33</f>
        <v>4.27957802878153</v>
      </c>
      <c r="D91" s="133">
        <f>(D35-$D$33)/$D$33</f>
        <v>5.509436344251706</v>
      </c>
      <c r="E91" s="133">
        <f>(E35-$E$33)/$E$33</f>
        <v>2.773189839602097</v>
      </c>
      <c r="F91" s="134"/>
      <c r="G91" s="133">
        <f>(G35-$G$33)/$G$33</f>
        <v>2.0145601261456996</v>
      </c>
      <c r="H91" s="133">
        <f>(H35-$H$33)/$H$33</f>
        <v>1.2854175683123046</v>
      </c>
      <c r="I91" s="133">
        <f>(I35-$I$33)/$I$33</f>
        <v>2.530130534970589</v>
      </c>
      <c r="J91" s="133">
        <f>(J35-$J$33)/$J$33</f>
        <v>501.77940241576607</v>
      </c>
      <c r="K91" s="133">
        <f>(K35-$K$33)/$K$33</f>
        <v>1.0903284671532847</v>
      </c>
      <c r="L91" s="139"/>
      <c r="M91" s="140"/>
    </row>
    <row r="92" spans="1:13" s="3" customFormat="1" ht="9.75">
      <c r="A92" s="68">
        <v>2013</v>
      </c>
      <c r="B92" s="93" t="s">
        <v>11</v>
      </c>
      <c r="C92" s="133">
        <f>(C36-$C$33)/$C$33</f>
        <v>4.45215514209454</v>
      </c>
      <c r="D92" s="133">
        <f>(D36-$D$33)/$D$33</f>
        <v>5.86742238760372</v>
      </c>
      <c r="E92" s="133">
        <f>(E36-$E$33)/$E$33</f>
        <v>3.0641452779052276</v>
      </c>
      <c r="F92" s="134"/>
      <c r="G92" s="133">
        <f>(G36-$G$33)/$G$33</f>
        <v>2.0273845853380568</v>
      </c>
      <c r="H92" s="133">
        <f>(H36-$H$33)/$H$33</f>
        <v>1.5248758780335547</v>
      </c>
      <c r="I92" s="133">
        <f>(I36-$I$33)/$I$33</f>
        <v>2.628898098570607</v>
      </c>
      <c r="J92" s="133">
        <f>(J36-$J$33)/$J$33</f>
        <v>529.0790845518118</v>
      </c>
      <c r="K92" s="133">
        <f>(K36-$K$33)/$K$33</f>
        <v>1.1313503649635037</v>
      </c>
      <c r="L92" s="139"/>
      <c r="M92" s="140"/>
    </row>
    <row r="93" spans="1:13" s="3" customFormat="1" ht="9.75">
      <c r="A93" s="68">
        <v>2014</v>
      </c>
      <c r="B93" s="93" t="s">
        <v>11</v>
      </c>
      <c r="C93" s="133">
        <f>(C37-$C$33)/$C$33</f>
        <v>4.617783022024428</v>
      </c>
      <c r="D93" s="133">
        <f>(D37-$D$33)/$D$33</f>
        <v>6.383417412100818</v>
      </c>
      <c r="E93" s="133">
        <f>(E37-$E$33)/$E$33</f>
        <v>2.8762215799401143</v>
      </c>
      <c r="F93" s="134"/>
      <c r="G93" s="133">
        <f>(G37-$G$33)/$G$33</f>
        <v>2.0899304972065553</v>
      </c>
      <c r="H93" s="133">
        <f>(H37-$H$33)/$H$33</f>
        <v>1.8280199619275284</v>
      </c>
      <c r="I93" s="133">
        <f>(I37-$I$33)/$I$33</f>
        <v>2.7615941699090523</v>
      </c>
      <c r="J93" s="133">
        <f>(J37-$J$33)/$J$33</f>
        <v>250.99898283534648</v>
      </c>
      <c r="K93" s="133">
        <f>(K37-$K$33)/$K$33</f>
        <v>1.1738138686131387</v>
      </c>
      <c r="L93" s="139"/>
      <c r="M93" s="140"/>
    </row>
    <row r="94" spans="1:13" s="3" customFormat="1" ht="10.5" thickBot="1">
      <c r="A94" s="107">
        <v>2015</v>
      </c>
      <c r="B94" s="108" t="s">
        <v>11</v>
      </c>
      <c r="C94" s="135">
        <f>(C38-$C$33)/$C$33</f>
        <v>4.610455266162306</v>
      </c>
      <c r="D94" s="135">
        <f>(D38-$D$33)/$D$33</f>
        <v>6.7312608486334256</v>
      </c>
      <c r="E94" s="135">
        <f>(E38-$E$33)/$E$33</f>
        <v>2.5039636724792365</v>
      </c>
      <c r="F94" s="147"/>
      <c r="G94" s="135">
        <f>(G38-$G$33)/$G$33</f>
        <v>2.1094111760677006</v>
      </c>
      <c r="H94" s="135">
        <f>(H38-$H$33)/$H$33</f>
        <v>1.5419608420153046</v>
      </c>
      <c r="I94" s="135">
        <f>(I38-$I$33)/$I$33</f>
        <v>2.721931474646602</v>
      </c>
      <c r="J94" s="135">
        <f>(J38-$J$33)/$J$33</f>
        <v>274.39656706929435</v>
      </c>
      <c r="K94" s="135">
        <f>(K38-$K$33)/$K$33</f>
        <v>1.1775</v>
      </c>
      <c r="L94" s="141"/>
      <c r="M94" s="142"/>
    </row>
  </sheetData>
  <sheetProtection/>
  <mergeCells count="2">
    <mergeCell ref="F9:J9"/>
    <mergeCell ref="B4:F4"/>
  </mergeCells>
  <hyperlinks>
    <hyperlink ref="B8" r:id="rId1" display="http://www.arlstatistics.org/About/Mailings/stats_2011-12"/>
  </hyperlinks>
  <printOptions/>
  <pageMargins left="0.5" right="0.5" top="0.5" bottom="0.5" header="0.3" footer="0.3"/>
  <pageSetup fitToHeight="0" fitToWidth="1" horizontalDpi="600" verticalDpi="600" orientation="landscape" scale="80" r:id="rId3"/>
  <rowBreaks count="2" manualBreakCount="2">
    <brk id="38" max="255" man="1"/>
    <brk id="6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" customHeight="1"/>
  <cols>
    <col min="1" max="1" width="15.00390625" style="2" customWidth="1"/>
    <col min="2" max="6" width="12.421875" style="13" customWidth="1"/>
    <col min="7" max="8" width="13.421875" style="13" customWidth="1"/>
    <col min="9" max="16384" width="8.8515625" style="2" customWidth="1"/>
  </cols>
  <sheetData>
    <row r="1" spans="2:14" ht="12" customHeight="1">
      <c r="B1" s="39" t="s">
        <v>2</v>
      </c>
      <c r="I1" s="43"/>
      <c r="J1" s="43"/>
      <c r="K1" s="43"/>
      <c r="L1" s="43"/>
      <c r="M1" s="44"/>
      <c r="N1" s="42"/>
    </row>
    <row r="2" spans="2:13" ht="12" customHeight="1">
      <c r="B2" s="41" t="s">
        <v>35</v>
      </c>
      <c r="I2" s="45"/>
      <c r="J2" s="45"/>
      <c r="K2" s="45"/>
      <c r="L2" s="45"/>
      <c r="M2" s="13"/>
    </row>
    <row r="3" spans="9:13" ht="12" customHeight="1">
      <c r="I3" s="45"/>
      <c r="J3" s="45"/>
      <c r="K3" s="45"/>
      <c r="L3" s="45"/>
      <c r="M3" s="13"/>
    </row>
    <row r="4" spans="2:12" ht="12" customHeight="1">
      <c r="B4" s="13" t="s">
        <v>37</v>
      </c>
      <c r="I4" s="45"/>
      <c r="J4" s="45"/>
      <c r="K4" s="45"/>
      <c r="L4" s="45"/>
    </row>
    <row r="5" spans="9:14" ht="12" customHeight="1">
      <c r="I5" s="43"/>
      <c r="J5" s="43"/>
      <c r="K5" s="43"/>
      <c r="L5" s="43"/>
      <c r="M5" s="42"/>
      <c r="N5" s="42"/>
    </row>
    <row r="6" spans="2:14" ht="12" customHeight="1">
      <c r="B6" s="13" t="s">
        <v>38</v>
      </c>
      <c r="I6" s="43"/>
      <c r="J6" s="43"/>
      <c r="K6" s="43"/>
      <c r="L6" s="43"/>
      <c r="M6" s="42"/>
      <c r="N6" s="42"/>
    </row>
    <row r="7" spans="9:14" ht="12" customHeight="1">
      <c r="I7" s="43"/>
      <c r="J7" s="43"/>
      <c r="K7" s="43"/>
      <c r="L7" s="43"/>
      <c r="M7" s="42"/>
      <c r="N7" s="42"/>
    </row>
    <row r="8" spans="1:14" ht="12" customHeight="1">
      <c r="A8" s="157" t="s">
        <v>45</v>
      </c>
      <c r="B8" s="16"/>
      <c r="C8" s="16"/>
      <c r="D8" s="16"/>
      <c r="E8" s="16"/>
      <c r="F8" s="1"/>
      <c r="I8" s="43"/>
      <c r="J8" s="43"/>
      <c r="K8" s="43"/>
      <c r="L8" s="43"/>
      <c r="M8" s="42"/>
      <c r="N8" s="42"/>
    </row>
    <row r="9" spans="1:14" ht="12" customHeight="1">
      <c r="A9" s="15"/>
      <c r="B9" s="15"/>
      <c r="C9" s="15"/>
      <c r="D9" s="15"/>
      <c r="E9" s="15"/>
      <c r="F9" s="1"/>
      <c r="I9" s="43"/>
      <c r="J9" s="43"/>
      <c r="K9" s="43"/>
      <c r="L9" s="43"/>
      <c r="M9" s="44"/>
      <c r="N9" s="42"/>
    </row>
    <row r="10" spans="1:14" s="1" customFormat="1" ht="54" customHeight="1">
      <c r="A10" s="14"/>
      <c r="B10" s="20" t="s">
        <v>26</v>
      </c>
      <c r="C10" s="14" t="s">
        <v>27</v>
      </c>
      <c r="D10" s="14" t="s">
        <v>22</v>
      </c>
      <c r="E10" s="14" t="s">
        <v>23</v>
      </c>
      <c r="F10" s="21" t="s">
        <v>1</v>
      </c>
      <c r="I10" s="2"/>
      <c r="J10" s="2"/>
      <c r="K10" s="2"/>
      <c r="L10" s="2"/>
      <c r="M10" s="2"/>
      <c r="N10" s="2"/>
    </row>
    <row r="11" spans="1:14" s="1" customFormat="1" ht="12">
      <c r="A11" s="11">
        <v>2011</v>
      </c>
      <c r="B11" s="30">
        <v>4.552331445025438</v>
      </c>
      <c r="C11" s="30">
        <v>4.354879259957742</v>
      </c>
      <c r="D11" s="30">
        <v>4.117478601830713</v>
      </c>
      <c r="E11" s="30">
        <v>4.912302951431434</v>
      </c>
      <c r="F11" s="12">
        <v>1.061131386861314</v>
      </c>
      <c r="I11" s="2"/>
      <c r="J11" s="2"/>
      <c r="K11" s="2"/>
      <c r="L11" s="2"/>
      <c r="M11" s="2"/>
      <c r="N11" s="2"/>
    </row>
    <row r="12" spans="1:14" s="10" customFormat="1" ht="12">
      <c r="A12" s="11">
        <v>2012</v>
      </c>
      <c r="B12" s="30">
        <v>4.947655912400753</v>
      </c>
      <c r="C12" s="30">
        <v>4.780764321148624</v>
      </c>
      <c r="D12" s="30">
        <v>4.470430870149994</v>
      </c>
      <c r="E12" s="30">
        <v>5.509436344251706</v>
      </c>
      <c r="F12" s="17">
        <v>1.0903284671532847</v>
      </c>
      <c r="I12" s="2"/>
      <c r="J12" s="2"/>
      <c r="K12" s="2"/>
      <c r="L12" s="2"/>
      <c r="M12" s="2"/>
      <c r="N12" s="2"/>
    </row>
    <row r="13" spans="1:8" ht="12">
      <c r="A13" s="11">
        <v>2013</v>
      </c>
      <c r="B13" s="30">
        <v>5.248851194381451</v>
      </c>
      <c r="C13" s="30">
        <v>5.073147270345803</v>
      </c>
      <c r="D13" s="30">
        <v>4.734874178521443</v>
      </c>
      <c r="E13" s="30">
        <v>5.86742238760372</v>
      </c>
      <c r="F13" s="12">
        <v>1.1313503649635037</v>
      </c>
      <c r="G13" s="2"/>
      <c r="H13" s="2"/>
    </row>
    <row r="14" spans="1:8" ht="12">
      <c r="A14" s="11">
        <v>2014</v>
      </c>
      <c r="B14" s="30">
        <v>5.560368038506491</v>
      </c>
      <c r="C14" s="30">
        <v>5.420589674194599</v>
      </c>
      <c r="D14" s="30">
        <v>5.010531863344118</v>
      </c>
      <c r="E14" s="30">
        <v>6.383417412100818</v>
      </c>
      <c r="F14" s="12">
        <v>1.1738138686131387</v>
      </c>
      <c r="G14" s="2"/>
      <c r="H14" s="2"/>
    </row>
    <row r="15" spans="1:8" ht="12">
      <c r="A15" s="11">
        <v>2015</v>
      </c>
      <c r="B15" s="30">
        <v>5.752313301137126</v>
      </c>
      <c r="C15" s="30">
        <v>5.7121824947052415</v>
      </c>
      <c r="D15" s="30">
        <v>5.278168161252785</v>
      </c>
      <c r="E15" s="30">
        <v>6.7312608486334256</v>
      </c>
      <c r="F15" s="12">
        <v>1.1775</v>
      </c>
      <c r="G15" s="2"/>
      <c r="H15" s="2"/>
    </row>
    <row r="16" spans="2:8" ht="12" customHeight="1">
      <c r="B16" s="2"/>
      <c r="C16" s="2"/>
      <c r="D16" s="2"/>
      <c r="E16" s="2"/>
      <c r="F16" s="2"/>
      <c r="G16" s="2"/>
      <c r="H16" s="2"/>
    </row>
    <row r="17" spans="2:7" ht="12" customHeight="1">
      <c r="B17" s="2"/>
      <c r="C17" s="2"/>
      <c r="D17" s="2"/>
      <c r="E17" s="2"/>
      <c r="F17" s="2"/>
      <c r="G17" s="2"/>
    </row>
    <row r="18" spans="2:7" ht="28.5" customHeight="1">
      <c r="B18" s="2"/>
      <c r="C18" s="2"/>
      <c r="D18" s="2"/>
      <c r="E18" s="2"/>
      <c r="F18" s="2"/>
      <c r="G18" s="2"/>
    </row>
    <row r="19" spans="2:8" ht="12" customHeight="1">
      <c r="B19" s="2"/>
      <c r="C19" s="2"/>
      <c r="D19" s="2"/>
      <c r="E19" s="2"/>
      <c r="F19" s="2"/>
      <c r="G19" s="2"/>
      <c r="H19" s="2"/>
    </row>
    <row r="20" spans="2:8" ht="12" customHeight="1">
      <c r="B20" s="2"/>
      <c r="C20" s="2"/>
      <c r="D20" s="2"/>
      <c r="E20" s="2"/>
      <c r="F20" s="2"/>
      <c r="G20" s="2"/>
      <c r="H20" s="2"/>
    </row>
    <row r="21" spans="2:8" ht="12" customHeight="1">
      <c r="B21" s="2"/>
      <c r="C21" s="2"/>
      <c r="D21" s="2"/>
      <c r="E21" s="2"/>
      <c r="F21" s="2"/>
      <c r="G21" s="2"/>
      <c r="H21" s="2"/>
    </row>
    <row r="22" spans="2:8" ht="12" customHeight="1">
      <c r="B22" s="2"/>
      <c r="C22" s="2"/>
      <c r="D22" s="2"/>
      <c r="E22" s="2"/>
      <c r="F22" s="2"/>
      <c r="G22" s="2"/>
      <c r="H22" s="2"/>
    </row>
    <row r="23" spans="7:8" ht="12" customHeight="1">
      <c r="G23" s="2"/>
      <c r="H23" s="2"/>
    </row>
    <row r="24" spans="7:8" ht="12" customHeight="1">
      <c r="G24" s="2"/>
      <c r="H24" s="2"/>
    </row>
    <row r="25" spans="7:8" ht="12" customHeight="1">
      <c r="G25" s="2"/>
      <c r="H25" s="2"/>
    </row>
    <row r="26" spans="7:8" ht="12" customHeight="1">
      <c r="G26" s="2"/>
      <c r="H26" s="2"/>
    </row>
    <row r="27" spans="7:8" ht="12" customHeight="1">
      <c r="G27" s="2"/>
      <c r="H27" s="2"/>
    </row>
    <row r="28" spans="7:8" ht="12" customHeight="1">
      <c r="G28" s="2"/>
      <c r="H28" s="2"/>
    </row>
    <row r="29" ht="12" customHeight="1">
      <c r="G29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Kyrillidou</dc:creator>
  <cp:keywords/>
  <dc:description/>
  <cp:lastModifiedBy>Shaneka</cp:lastModifiedBy>
  <cp:lastPrinted>2017-11-01T23:56:06Z</cp:lastPrinted>
  <dcterms:created xsi:type="dcterms:W3CDTF">1998-04-26T10:04:51Z</dcterms:created>
  <dcterms:modified xsi:type="dcterms:W3CDTF">2017-11-02T00:00:11Z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